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5955"/>
  </bookViews>
  <sheets>
    <sheet name="Výběrové porovnání dat" sheetId="1" r:id="rId1"/>
  </sheets>
  <definedNames>
    <definedName name="_xlnm.Print_Titles" localSheetId="0">'Výběrové porovnání dat'!$7:$7</definedName>
  </definedNames>
  <calcPr calcId="152511"/>
</workbook>
</file>

<file path=xl/calcChain.xml><?xml version="1.0" encoding="utf-8"?>
<calcChain xmlns="http://schemas.openxmlformats.org/spreadsheetml/2006/main">
  <c r="N22" i="1" l="1"/>
  <c r="F95" i="1" l="1"/>
  <c r="G95" i="1"/>
  <c r="H95" i="1"/>
  <c r="I95" i="1"/>
  <c r="J95" i="1"/>
  <c r="K95" i="1"/>
  <c r="L95" i="1"/>
  <c r="M95" i="1"/>
  <c r="F92" i="1"/>
  <c r="G92" i="1"/>
  <c r="H92" i="1"/>
  <c r="I92" i="1"/>
  <c r="J92" i="1"/>
  <c r="K92" i="1"/>
  <c r="L92" i="1"/>
  <c r="M92" i="1"/>
  <c r="F83" i="1"/>
  <c r="G83" i="1"/>
  <c r="H83" i="1"/>
  <c r="I83" i="1"/>
  <c r="J83" i="1"/>
  <c r="K83" i="1"/>
  <c r="L83" i="1"/>
  <c r="M83" i="1"/>
  <c r="F71" i="1"/>
  <c r="G71" i="1"/>
  <c r="H71" i="1"/>
  <c r="I71" i="1"/>
  <c r="J71" i="1"/>
  <c r="K71" i="1"/>
  <c r="L71" i="1"/>
  <c r="M71" i="1"/>
  <c r="F69" i="1"/>
  <c r="G69" i="1"/>
  <c r="H69" i="1"/>
  <c r="I69" i="1"/>
  <c r="J69" i="1"/>
  <c r="K69" i="1"/>
  <c r="L69" i="1"/>
  <c r="M69" i="1"/>
  <c r="F64" i="1"/>
  <c r="G64" i="1"/>
  <c r="H64" i="1"/>
  <c r="I64" i="1"/>
  <c r="J64" i="1"/>
  <c r="K64" i="1"/>
  <c r="L64" i="1"/>
  <c r="M64" i="1"/>
  <c r="F61" i="1"/>
  <c r="G61" i="1"/>
  <c r="H61" i="1"/>
  <c r="I61" i="1"/>
  <c r="J61" i="1"/>
  <c r="K61" i="1"/>
  <c r="L61" i="1"/>
  <c r="M61" i="1"/>
  <c r="F51" i="1"/>
  <c r="G51" i="1"/>
  <c r="H51" i="1"/>
  <c r="I51" i="1"/>
  <c r="J51" i="1"/>
  <c r="K51" i="1"/>
  <c r="L51" i="1"/>
  <c r="M51" i="1"/>
  <c r="F27" i="1"/>
  <c r="G27" i="1"/>
  <c r="H27" i="1"/>
  <c r="I27" i="1"/>
  <c r="J27" i="1"/>
  <c r="K27" i="1"/>
  <c r="L27" i="1"/>
  <c r="M27" i="1"/>
  <c r="F96" i="1" l="1"/>
  <c r="J96" i="1"/>
  <c r="H97" i="1"/>
  <c r="J97" i="1"/>
  <c r="F97" i="1"/>
  <c r="F98" i="1" s="1"/>
  <c r="L96" i="1"/>
  <c r="H96" i="1"/>
  <c r="L97" i="1"/>
  <c r="K97" i="1"/>
  <c r="G97" i="1"/>
  <c r="M96" i="1"/>
  <c r="I96" i="1"/>
  <c r="M97" i="1"/>
  <c r="I97" i="1"/>
  <c r="K96" i="1"/>
  <c r="G96" i="1"/>
  <c r="H98" i="1" l="1"/>
  <c r="J98" i="1"/>
  <c r="M98" i="1"/>
  <c r="I98" i="1"/>
  <c r="G98" i="1"/>
  <c r="L98" i="1"/>
  <c r="K98" i="1"/>
</calcChain>
</file>

<file path=xl/sharedStrings.xml><?xml version="1.0" encoding="utf-8"?>
<sst xmlns="http://schemas.openxmlformats.org/spreadsheetml/2006/main" count="215" uniqueCount="211">
  <si>
    <t>PČ</t>
  </si>
  <si>
    <t>Sk-SÚ</t>
  </si>
  <si>
    <t>SÚ</t>
  </si>
  <si>
    <t>Sk-AÚ</t>
  </si>
  <si>
    <t>Název skupiny analytického účtu</t>
  </si>
  <si>
    <t>Úč 2021 (1-12) PO MŠ Ú.</t>
  </si>
  <si>
    <t>Úč 2022 (1-12) PO MŠ Ú.</t>
  </si>
  <si>
    <t>Úč 2023 (1-6) PO MŠ Ú.</t>
  </si>
  <si>
    <t>501-030</t>
  </si>
  <si>
    <t>potraviny</t>
  </si>
  <si>
    <t>501-031</t>
  </si>
  <si>
    <t>ochran.pomůcky</t>
  </si>
  <si>
    <t>501-032</t>
  </si>
  <si>
    <t>léky a zdrav.materiál</t>
  </si>
  <si>
    <t>501-033</t>
  </si>
  <si>
    <t>prádlo, oděv , obuv</t>
  </si>
  <si>
    <t>501-034</t>
  </si>
  <si>
    <t>učebnice a bezpl.uč.pomůcky</t>
  </si>
  <si>
    <t>501-035</t>
  </si>
  <si>
    <t>knihy, uč pomůcky. tisk</t>
  </si>
  <si>
    <t>501-036</t>
  </si>
  <si>
    <t>drobný majetek jinde nezařazený</t>
  </si>
  <si>
    <t>501-037</t>
  </si>
  <si>
    <t>nákup ostatního materiálu</t>
  </si>
  <si>
    <t>501-038</t>
  </si>
  <si>
    <t>kancelářské potřeby</t>
  </si>
  <si>
    <t>501-039</t>
  </si>
  <si>
    <t>čistící prostředky</t>
  </si>
  <si>
    <t>501-040</t>
  </si>
  <si>
    <t>kuchyňské nádobí</t>
  </si>
  <si>
    <t>501-041</t>
  </si>
  <si>
    <t>ostatní</t>
  </si>
  <si>
    <t>501-042</t>
  </si>
  <si>
    <t>ochran.pomůcky - mimořádné</t>
  </si>
  <si>
    <t>501-050</t>
  </si>
  <si>
    <t>nákup stromky, zeleň</t>
  </si>
  <si>
    <t>502-030</t>
  </si>
  <si>
    <t>voda</t>
  </si>
  <si>
    <t>502-031</t>
  </si>
  <si>
    <t>teplo</t>
  </si>
  <si>
    <t>502-032</t>
  </si>
  <si>
    <t>plyn</t>
  </si>
  <si>
    <t>502-033</t>
  </si>
  <si>
    <t>el.energie</t>
  </si>
  <si>
    <t>502-034</t>
  </si>
  <si>
    <t>pohon.hmoty</t>
  </si>
  <si>
    <t>50 - Spotřebované nákupy</t>
  </si>
  <si>
    <t>511-030</t>
  </si>
  <si>
    <t>opravy  udržování</t>
  </si>
  <si>
    <t>511-040</t>
  </si>
  <si>
    <t>revize</t>
  </si>
  <si>
    <t>512-030</t>
  </si>
  <si>
    <t>cestovné tuzemské</t>
  </si>
  <si>
    <t>512-040</t>
  </si>
  <si>
    <t>cestovné zahraniční</t>
  </si>
  <si>
    <t>513-030</t>
  </si>
  <si>
    <t>pohoštění</t>
  </si>
  <si>
    <t>518-030</t>
  </si>
  <si>
    <t>služby pošt</t>
  </si>
  <si>
    <t>518-031</t>
  </si>
  <si>
    <t>služby telekomunikací, internet</t>
  </si>
  <si>
    <t>518-032</t>
  </si>
  <si>
    <t>poplatky bankovních ústavů</t>
  </si>
  <si>
    <t>518-033</t>
  </si>
  <si>
    <t>nájemné</t>
  </si>
  <si>
    <t>518-034</t>
  </si>
  <si>
    <t>služby školení a vzdělávání</t>
  </si>
  <si>
    <t>518-035</t>
  </si>
  <si>
    <t>služby zpracování dat, upgrady</t>
  </si>
  <si>
    <t>518-036</t>
  </si>
  <si>
    <t>ostatní služby</t>
  </si>
  <si>
    <t>518-037</t>
  </si>
  <si>
    <t>programové vybavení</t>
  </si>
  <si>
    <t>518-038</t>
  </si>
  <si>
    <t>deratizace, kominík, PO, elektro</t>
  </si>
  <si>
    <t>518-039</t>
  </si>
  <si>
    <t>plavání</t>
  </si>
  <si>
    <t>518-040</t>
  </si>
  <si>
    <t>kino, divadlo, výlety</t>
  </si>
  <si>
    <t>518-041</t>
  </si>
  <si>
    <t>škola v přírodě, hory</t>
  </si>
  <si>
    <t>518-042</t>
  </si>
  <si>
    <t>malování, nátěry</t>
  </si>
  <si>
    <t>518-043</t>
  </si>
  <si>
    <t>praní prádla</t>
  </si>
  <si>
    <t>518-044</t>
  </si>
  <si>
    <t>dovoz obědů</t>
  </si>
  <si>
    <t>518-045</t>
  </si>
  <si>
    <t>příspěvek na stravování</t>
  </si>
  <si>
    <t>518-046</t>
  </si>
  <si>
    <t>pojištění majetku, pov.ručení</t>
  </si>
  <si>
    <t>518-050</t>
  </si>
  <si>
    <t>51 - Služby</t>
  </si>
  <si>
    <t>521-030</t>
  </si>
  <si>
    <t>hrubé mzdy</t>
  </si>
  <si>
    <t>521-031</t>
  </si>
  <si>
    <t>OON</t>
  </si>
  <si>
    <t>524-030</t>
  </si>
  <si>
    <t>sociální zabezpečení</t>
  </si>
  <si>
    <t>524-031</t>
  </si>
  <si>
    <t>zdravotní pojištění</t>
  </si>
  <si>
    <t>525-030</t>
  </si>
  <si>
    <t>poj.odpovědnosti za škodu a úraz</t>
  </si>
  <si>
    <t>527-030</t>
  </si>
  <si>
    <t>závodní prev.péče</t>
  </si>
  <si>
    <t>527-031</t>
  </si>
  <si>
    <t>přídel do FKSP</t>
  </si>
  <si>
    <t>527-032</t>
  </si>
  <si>
    <t>52 - Osobní náklady</t>
  </si>
  <si>
    <t>547-030</t>
  </si>
  <si>
    <t>Manka a škody</t>
  </si>
  <si>
    <t>549-030</t>
  </si>
  <si>
    <t>ostatní výdaje jinde nezařazené</t>
  </si>
  <si>
    <t>54 - Ostatní náklady</t>
  </si>
  <si>
    <t>551-030</t>
  </si>
  <si>
    <t>odpisy dlouh.majetku</t>
  </si>
  <si>
    <t>558-030</t>
  </si>
  <si>
    <t>DDHM 1 000 - 3 000 Kč</t>
  </si>
  <si>
    <t>558-031</t>
  </si>
  <si>
    <t>DDHM 3 001 - 40 000 Kč</t>
  </si>
  <si>
    <t>558-040</t>
  </si>
  <si>
    <t>DDNM 1 000 - 7 000 Kč</t>
  </si>
  <si>
    <t>55 - Odpisy, rezervy a opravné položky</t>
  </si>
  <si>
    <t>563-030</t>
  </si>
  <si>
    <t>Kurzové ztráty</t>
  </si>
  <si>
    <t>56 - Finanční náklady</t>
  </si>
  <si>
    <t>602-031</t>
  </si>
  <si>
    <t>stravné</t>
  </si>
  <si>
    <t>602-032</t>
  </si>
  <si>
    <t>věcná režie</t>
  </si>
  <si>
    <t>602-033</t>
  </si>
  <si>
    <t>věcná režie za záv.strav.</t>
  </si>
  <si>
    <t>602-036</t>
  </si>
  <si>
    <t>kulturní akce a zájezdy</t>
  </si>
  <si>
    <t>602-050</t>
  </si>
  <si>
    <t>ostatní výnosy z prodeje služeb</t>
  </si>
  <si>
    <t>603-030</t>
  </si>
  <si>
    <t>pronájmy HČ</t>
  </si>
  <si>
    <t>604-030</t>
  </si>
  <si>
    <t>tržby za zboží</t>
  </si>
  <si>
    <t>609-030</t>
  </si>
  <si>
    <t>školné MŠ</t>
  </si>
  <si>
    <t>609-031</t>
  </si>
  <si>
    <t>poplatek ŠD</t>
  </si>
  <si>
    <t>609-032</t>
  </si>
  <si>
    <t>zájmová činnost</t>
  </si>
  <si>
    <t>609-033</t>
  </si>
  <si>
    <t>ostatní výkony</t>
  </si>
  <si>
    <t>60 - Výnosy z vlastních výkonů a zboží</t>
  </si>
  <si>
    <t>648-030</t>
  </si>
  <si>
    <t>převody z rezervního fondu</t>
  </si>
  <si>
    <t>648-031</t>
  </si>
  <si>
    <t>převody z fondu odměn</t>
  </si>
  <si>
    <t>648-033</t>
  </si>
  <si>
    <t>převody z FKSP</t>
  </si>
  <si>
    <t>648-060</t>
  </si>
  <si>
    <t>převody z fondů</t>
  </si>
  <si>
    <t>648-070</t>
  </si>
  <si>
    <t>649-030</t>
  </si>
  <si>
    <t>ostatní výnosy</t>
  </si>
  <si>
    <t>649-035</t>
  </si>
  <si>
    <t>dary - mimořádné situace</t>
  </si>
  <si>
    <t>649-040</t>
  </si>
  <si>
    <t>sponzorské dary</t>
  </si>
  <si>
    <t>64 - Ostatní výnosy</t>
  </si>
  <si>
    <t>672-030</t>
  </si>
  <si>
    <t>příspěvek zřizovatele</t>
  </si>
  <si>
    <t>672-050</t>
  </si>
  <si>
    <t>příspěvek státní rozpočet (kraje)</t>
  </si>
  <si>
    <t>67 - Výnosy z transferů</t>
  </si>
  <si>
    <t xml:space="preserve">RS 2023 PO </t>
  </si>
  <si>
    <t xml:space="preserve">RN 2024 PO </t>
  </si>
  <si>
    <t xml:space="preserve">RN 2025 PO </t>
  </si>
  <si>
    <t xml:space="preserve">RN 2026 PO </t>
  </si>
  <si>
    <t xml:space="preserve">RN 2027 PO </t>
  </si>
  <si>
    <t>Rok 2023, Tisíce, Náklady a výnosy</t>
  </si>
  <si>
    <t>HLAVNÍ ČINNOST:</t>
  </si>
  <si>
    <t>DOPLŇKOVÁ ČINNOST (MUSÍ BÝT NULOVÁ NEBO ZISKOVÁ):</t>
  </si>
  <si>
    <t>NÁVRH ROZPOČTU 2024 (RN) A AKTUALIZACE STŘEDNĚDOBÉHO VÝHLEDU ROZPOČTU NA R. 2025 - 2027 (SVR)</t>
  </si>
  <si>
    <t>Výnosy celkem</t>
  </si>
  <si>
    <t>Náklady celkem</t>
  </si>
  <si>
    <t>V-N</t>
  </si>
  <si>
    <t>PO MŠ Úvoz</t>
  </si>
  <si>
    <t>OK</t>
  </si>
  <si>
    <t>moc</t>
  </si>
  <si>
    <t>je to R spotřeba x 1050*1,15 (DPH)</t>
  </si>
  <si>
    <t>NEMÁME</t>
  </si>
  <si>
    <t>DHIM 1000-3000</t>
  </si>
  <si>
    <t>obnova hraček</t>
  </si>
  <si>
    <t>DHIM 3000-39999</t>
  </si>
  <si>
    <t>Fondy organizace :</t>
  </si>
  <si>
    <t>stav k 1.1.</t>
  </si>
  <si>
    <t>předpokládané čerpání</t>
  </si>
  <si>
    <t>předokladaný zůstatek k 31.12.</t>
  </si>
  <si>
    <t>Fond rezervní :</t>
  </si>
  <si>
    <t>Fond investiční</t>
  </si>
  <si>
    <t>VytisknoutDalší</t>
  </si>
  <si>
    <t>zahradní výukové tabule - rok 2023 + rok 2024</t>
  </si>
  <si>
    <t>dětský nábytek</t>
  </si>
  <si>
    <t xml:space="preserve">Obnova IT - </t>
  </si>
  <si>
    <t>prvky na zahradu - mlžidla</t>
  </si>
  <si>
    <t>iteraktivní tabule v roce 2024</t>
  </si>
  <si>
    <t xml:space="preserve">obnova koberců </t>
  </si>
  <si>
    <t>vybavení do kuchyně</t>
  </si>
  <si>
    <t>vybavení pro personál - šatní skříně, uč. Stoly</t>
  </si>
  <si>
    <t>stavebnice na zahradu</t>
  </si>
  <si>
    <t>lavičky na zahradu</t>
  </si>
  <si>
    <t>dělící stěny</t>
  </si>
  <si>
    <t>dávkovačena na desinfekci</t>
  </si>
  <si>
    <t>telefon: 606942306</t>
  </si>
  <si>
    <t>msnauvozeivancice@seznam.cz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</si>
</sst>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,##0.000"/>
  </numFmts>
  <fonts count="18" x14ac:knownFonts="1">
    <font>
      <sz val="12"/>
      <name val="Times New Roman"/>
    </font>
    <font>
      <b/>
      <sz val="12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2"/>
      <color rgb="FF999999"/>
      <name val="Arial"/>
      <family val="2"/>
      <charset val="238"/>
    </font>
    <font>
      <b/>
      <sz val="11"/>
      <color rgb="FFFC6722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2"/>
      <color theme="1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D3D3D3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2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164" fontId="1" fillId="2" borderId="0" xfId="0" applyNumberFormat="1" applyFont="1" applyFill="1" applyAlignment="1" applyProtection="1">
      <alignment horizontal="left" vertical="center" wrapText="1"/>
    </xf>
    <xf numFmtId="49" fontId="1" fillId="2" borderId="0" xfId="0" applyNumberFormat="1" applyFont="1" applyFill="1" applyAlignment="1" applyProtection="1">
      <alignment horizontal="left" vertical="center" wrapText="1"/>
    </xf>
    <xf numFmtId="165" fontId="1" fillId="2" borderId="0" xfId="0" applyNumberFormat="1" applyFont="1" applyFill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165" fontId="0" fillId="0" borderId="1" xfId="0" applyNumberFormat="1" applyBorder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165" fontId="1" fillId="3" borderId="1" xfId="0" applyNumberFormat="1" applyFont="1" applyFill="1" applyBorder="1" applyAlignment="1" applyProtection="1">
      <alignment vertical="center"/>
    </xf>
    <xf numFmtId="165" fontId="1" fillId="4" borderId="0" xfId="0" applyNumberFormat="1" applyFont="1" applyFill="1" applyAlignment="1" applyProtection="1">
      <alignment horizontal="left" vertical="center" wrapText="1"/>
    </xf>
    <xf numFmtId="165" fontId="1" fillId="5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Alignment="1" applyProtection="1">
      <alignment vertical="center"/>
    </xf>
    <xf numFmtId="164" fontId="3" fillId="0" borderId="1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165" fontId="1" fillId="0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4" fillId="0" borderId="0" xfId="0" applyNumberFormat="1" applyFont="1" applyAlignment="1" applyProtection="1">
      <alignment vertical="center"/>
    </xf>
    <xf numFmtId="164" fontId="0" fillId="6" borderId="1" xfId="0" applyNumberFormat="1" applyFill="1" applyBorder="1" applyAlignment="1" applyProtection="1">
      <alignment vertical="center"/>
    </xf>
    <xf numFmtId="49" fontId="0" fillId="6" borderId="1" xfId="0" applyNumberFormat="1" applyFill="1" applyBorder="1" applyAlignment="1" applyProtection="1">
      <alignment vertical="center"/>
    </xf>
    <xf numFmtId="165" fontId="0" fillId="6" borderId="1" xfId="0" applyNumberFormat="1" applyFill="1" applyBorder="1" applyAlignment="1" applyProtection="1">
      <alignment vertical="center"/>
    </xf>
    <xf numFmtId="165" fontId="0" fillId="7" borderId="1" xfId="0" applyNumberFormat="1" applyFill="1" applyBorder="1" applyAlignment="1" applyProtection="1">
      <alignment vertical="center"/>
    </xf>
    <xf numFmtId="165" fontId="0" fillId="8" borderId="1" xfId="0" applyNumberFormat="1" applyFill="1" applyBorder="1" applyAlignment="1" applyProtection="1">
      <alignment vertical="center"/>
    </xf>
    <xf numFmtId="0" fontId="7" fillId="9" borderId="0" xfId="0" applyFont="1" applyFill="1" applyAlignment="1" applyProtection="1">
      <alignment vertical="center"/>
    </xf>
    <xf numFmtId="0" fontId="6" fillId="9" borderId="0" xfId="0" applyFont="1" applyFill="1" applyProtection="1"/>
    <xf numFmtId="0" fontId="6" fillId="9" borderId="0" xfId="0" applyFont="1" applyFill="1" applyAlignment="1" applyProtection="1">
      <alignment vertical="center"/>
    </xf>
    <xf numFmtId="0" fontId="9" fillId="9" borderId="2" xfId="0" applyFont="1" applyFill="1" applyBorder="1" applyAlignment="1" applyProtection="1">
      <alignment vertical="center"/>
    </xf>
    <xf numFmtId="0" fontId="9" fillId="9" borderId="4" xfId="0" applyFont="1" applyFill="1" applyBorder="1" applyAlignment="1" applyProtection="1">
      <alignment vertical="center"/>
    </xf>
    <xf numFmtId="0" fontId="6" fillId="9" borderId="0" xfId="0" applyFont="1" applyFill="1" applyAlignment="1" applyProtection="1">
      <alignment vertical="center"/>
    </xf>
    <xf numFmtId="0" fontId="6" fillId="9" borderId="0" xfId="0" applyFont="1" applyFill="1" applyProtection="1"/>
    <xf numFmtId="0" fontId="6" fillId="9" borderId="0" xfId="0" applyFont="1" applyFill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7" borderId="2" xfId="0" applyFont="1" applyFill="1" applyBorder="1" applyAlignment="1" applyProtection="1">
      <alignment vertical="center"/>
    </xf>
    <xf numFmtId="0" fontId="5" fillId="7" borderId="3" xfId="0" applyFont="1" applyFill="1" applyBorder="1" applyAlignment="1" applyProtection="1">
      <alignment vertical="center"/>
    </xf>
    <xf numFmtId="4" fontId="5" fillId="0" borderId="5" xfId="0" applyNumberFormat="1" applyFont="1" applyBorder="1" applyAlignment="1" applyProtection="1">
      <alignment horizontal="right" vertical="center"/>
    </xf>
    <xf numFmtId="0" fontId="10" fillId="0" borderId="5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 indent="1"/>
    </xf>
    <xf numFmtId="0" fontId="16" fillId="0" borderId="0" xfId="0" applyFont="1" applyAlignment="1" applyProtection="1">
      <alignment horizontal="left" vertical="center" wrapText="1" indent="6"/>
    </xf>
    <xf numFmtId="0" fontId="15" fillId="0" borderId="0" xfId="0" applyFont="1" applyAlignment="1" applyProtection="1">
      <alignment horizontal="left" vertical="center" wrapText="1" indent="6"/>
    </xf>
    <xf numFmtId="0" fontId="12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horizontal="left" vertical="center" wrapText="1" indent="6"/>
    </xf>
    <xf numFmtId="0" fontId="5" fillId="0" borderId="0" xfId="0" applyFont="1" applyProtection="1"/>
    <xf numFmtId="0" fontId="9" fillId="9" borderId="6" xfId="0" applyFont="1" applyFill="1" applyBorder="1" applyAlignment="1" applyProtection="1">
      <alignment horizontal="right" vertical="center"/>
    </xf>
    <xf numFmtId="0" fontId="9" fillId="9" borderId="3" xfId="0" applyFont="1" applyFill="1" applyBorder="1" applyAlignment="1" applyProtection="1">
      <alignment horizontal="right" vertical="center"/>
    </xf>
    <xf numFmtId="0" fontId="6" fillId="9" borderId="7" xfId="0" applyFont="1" applyFill="1" applyBorder="1" applyAlignment="1" applyProtection="1">
      <alignment vertical="center"/>
    </xf>
    <xf numFmtId="0" fontId="6" fillId="9" borderId="0" xfId="0" applyFont="1" applyFill="1" applyAlignment="1" applyProtection="1">
      <alignment vertical="center"/>
    </xf>
    <xf numFmtId="0" fontId="6" fillId="9" borderId="0" xfId="0" applyFont="1" applyFill="1" applyAlignment="1" applyProtection="1">
      <alignment vertical="center" wrapText="1"/>
    </xf>
    <xf numFmtId="0" fontId="6" fillId="9" borderId="8" xfId="0" applyFont="1" applyFill="1" applyBorder="1" applyAlignment="1" applyProtection="1">
      <alignment vertical="center"/>
    </xf>
    <xf numFmtId="0" fontId="7" fillId="9" borderId="0" xfId="0" applyFont="1" applyFill="1" applyAlignment="1" applyProtection="1">
      <alignment horizontal="right" vertical="center"/>
    </xf>
    <xf numFmtId="0" fontId="6" fillId="9" borderId="0" xfId="0" applyFont="1" applyFill="1" applyProtection="1"/>
    <xf numFmtId="3" fontId="9" fillId="9" borderId="6" xfId="0" applyNumberFormat="1" applyFont="1" applyFill="1" applyBorder="1" applyAlignment="1" applyProtection="1">
      <alignment horizontal="right" vertical="center"/>
    </xf>
    <xf numFmtId="3" fontId="9" fillId="9" borderId="3" xfId="0" applyNumberFormat="1" applyFont="1" applyFill="1" applyBorder="1" applyAlignment="1" applyProtection="1">
      <alignment horizontal="right" vertical="center"/>
    </xf>
    <xf numFmtId="0" fontId="6" fillId="9" borderId="0" xfId="0" applyFont="1" applyFill="1" applyBorder="1" applyAlignment="1" applyProtection="1">
      <alignment vertical="center"/>
    </xf>
    <xf numFmtId="0" fontId="9" fillId="9" borderId="9" xfId="0" applyFont="1" applyFill="1" applyBorder="1" applyAlignment="1" applyProtection="1">
      <alignment vertical="center"/>
    </xf>
    <xf numFmtId="0" fontId="7" fillId="9" borderId="10" xfId="0" applyFont="1" applyFill="1" applyBorder="1" applyAlignment="1" applyProtection="1">
      <alignment horizontal="right" vertical="center"/>
    </xf>
    <xf numFmtId="0" fontId="7" fillId="9" borderId="11" xfId="0" applyFont="1" applyFill="1" applyBorder="1" applyAlignment="1" applyProtection="1">
      <alignment horizontal="right" vertical="center"/>
    </xf>
    <xf numFmtId="0" fontId="7" fillId="9" borderId="2" xfId="0" applyFont="1" applyFill="1" applyBorder="1" applyAlignment="1" applyProtection="1">
      <alignment horizontal="right" vertical="center"/>
    </xf>
    <xf numFmtId="49" fontId="17" fillId="0" borderId="0" xfId="1" applyNumberFormat="1" applyAlignment="1" applyProtection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133</xdr:row>
      <xdr:rowOff>0</xdr:rowOff>
    </xdr:from>
    <xdr:to>
      <xdr:col>4</xdr:col>
      <xdr:colOff>304800</xdr:colOff>
      <xdr:row>134</xdr:row>
      <xdr:rowOff>104775</xdr:rowOff>
    </xdr:to>
    <xdr:sp macro="" textlink="">
      <xdr:nvSpPr>
        <xdr:cNvPr id="1025" name="AutoShape 1" descr="https://i.im.cz/avatar?id=TVNOYVV2b3plSXZhbmNpY2VAc2V6bmFtLmN6AAA&amp;size=48"/>
        <xdr:cNvSpPr>
          <a:spLocks noChangeAspect="1" noChangeArrowheads="1"/>
        </xdr:cNvSpPr>
      </xdr:nvSpPr>
      <xdr:spPr bwMode="auto">
        <a:xfrm>
          <a:off x="2152650" y="3266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136</xdr:row>
          <xdr:rowOff>0</xdr:rowOff>
        </xdr:from>
        <xdr:to>
          <xdr:col>4</xdr:col>
          <xdr:colOff>2028825</xdr:colOff>
          <xdr:row>141</xdr:row>
          <xdr:rowOff>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nauvozeivancice@seznam.cz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Y140"/>
  <sheetViews>
    <sheetView tabSelected="1" zoomScaleNormal="100" workbookViewId="0">
      <pane xSplit="5" ySplit="7" topLeftCell="F8" activePane="bottomRight" state="frozen"/>
      <selection pane="topRight" activeCell="F1" sqref="F1"/>
      <selection pane="bottomLeft" activeCell="A3" sqref="A3"/>
      <selection pane="bottomRight" activeCell="H3" sqref="H3"/>
    </sheetView>
  </sheetViews>
  <sheetFormatPr defaultRowHeight="15.75" x14ac:dyDescent="0.25"/>
  <cols>
    <col min="1" max="1" width="7" style="1" customWidth="1"/>
    <col min="2" max="2" width="8.125" style="1" customWidth="1"/>
    <col min="3" max="3" width="4.875" style="1" customWidth="1"/>
    <col min="4" max="4" width="8.25" style="1" customWidth="1"/>
    <col min="5" max="5" width="38.25" style="2" customWidth="1"/>
    <col min="6" max="7" width="11.25" style="3" customWidth="1"/>
    <col min="8" max="13" width="13" style="3" customWidth="1"/>
  </cols>
  <sheetData>
    <row r="1" spans="1:13" ht="27" customHeight="1" x14ac:dyDescent="0.25">
      <c r="A1" s="23" t="s">
        <v>178</v>
      </c>
    </row>
    <row r="3" spans="1:13" x14ac:dyDescent="0.25">
      <c r="A3" s="1" t="s">
        <v>182</v>
      </c>
      <c r="E3" s="2" t="s">
        <v>209</v>
      </c>
    </row>
    <row r="4" spans="1:13" x14ac:dyDescent="0.25">
      <c r="A4" s="1" t="s">
        <v>175</v>
      </c>
      <c r="E4" s="71" t="s">
        <v>210</v>
      </c>
    </row>
    <row r="6" spans="1:13" x14ac:dyDescent="0.25">
      <c r="A6" s="15">
        <v>1</v>
      </c>
      <c r="B6" s="15" t="s">
        <v>176</v>
      </c>
      <c r="C6" s="15"/>
      <c r="D6" s="15"/>
    </row>
    <row r="7" spans="1:13" ht="45.95" customHeight="1" x14ac:dyDescent="0.25">
      <c r="A7" s="4" t="s">
        <v>0</v>
      </c>
      <c r="B7" s="4" t="s">
        <v>1</v>
      </c>
      <c r="C7" s="4" t="s">
        <v>2</v>
      </c>
      <c r="D7" s="4" t="s">
        <v>3</v>
      </c>
      <c r="E7" s="5" t="s">
        <v>4</v>
      </c>
      <c r="F7" s="6" t="s">
        <v>5</v>
      </c>
      <c r="G7" s="6" t="s">
        <v>6</v>
      </c>
      <c r="H7" s="6" t="s">
        <v>7</v>
      </c>
      <c r="I7" s="13" t="s">
        <v>170</v>
      </c>
      <c r="J7" s="14" t="s">
        <v>171</v>
      </c>
      <c r="K7" s="14" t="s">
        <v>172</v>
      </c>
      <c r="L7" s="14" t="s">
        <v>173</v>
      </c>
      <c r="M7" s="14" t="s">
        <v>174</v>
      </c>
    </row>
    <row r="8" spans="1:13" x14ac:dyDescent="0.25">
      <c r="A8" s="7">
        <v>1</v>
      </c>
      <c r="B8" s="7">
        <v>50</v>
      </c>
      <c r="C8" s="7">
        <v>501</v>
      </c>
      <c r="D8" s="7" t="s">
        <v>8</v>
      </c>
      <c r="E8" s="8" t="s">
        <v>9</v>
      </c>
      <c r="F8" s="9">
        <v>517.58119999999997</v>
      </c>
      <c r="G8" s="9">
        <v>719.28823999999997</v>
      </c>
      <c r="H8" s="9">
        <v>448.46557999999999</v>
      </c>
      <c r="I8" s="9"/>
      <c r="J8" s="9"/>
      <c r="K8" s="9"/>
      <c r="L8" s="9"/>
      <c r="M8" s="9"/>
    </row>
    <row r="9" spans="1:13" x14ac:dyDescent="0.25">
      <c r="A9" s="7">
        <v>1</v>
      </c>
      <c r="B9" s="7">
        <v>50</v>
      </c>
      <c r="C9" s="7">
        <v>501</v>
      </c>
      <c r="D9" s="7" t="s">
        <v>10</v>
      </c>
      <c r="E9" s="8" t="s">
        <v>11</v>
      </c>
      <c r="F9" s="9">
        <v>3.198</v>
      </c>
      <c r="G9" s="9"/>
      <c r="H9" s="9"/>
      <c r="I9" s="9">
        <v>10.3</v>
      </c>
      <c r="J9" s="9">
        <v>4.7</v>
      </c>
      <c r="K9" s="9">
        <v>4.5</v>
      </c>
      <c r="L9" s="9">
        <v>4.5</v>
      </c>
      <c r="M9" s="9">
        <v>4.5</v>
      </c>
    </row>
    <row r="10" spans="1:13" x14ac:dyDescent="0.25">
      <c r="A10" s="7">
        <v>1</v>
      </c>
      <c r="B10" s="7">
        <v>50</v>
      </c>
      <c r="C10" s="7">
        <v>501</v>
      </c>
      <c r="D10" s="7" t="s">
        <v>12</v>
      </c>
      <c r="E10" s="8" t="s">
        <v>13</v>
      </c>
      <c r="F10" s="9">
        <v>2.5310000000000001</v>
      </c>
      <c r="G10" s="9">
        <v>1.83</v>
      </c>
      <c r="H10" s="9"/>
      <c r="I10" s="9">
        <v>3.4</v>
      </c>
      <c r="J10" s="9">
        <v>4.5</v>
      </c>
      <c r="K10" s="9">
        <v>5.0999999999999996</v>
      </c>
      <c r="L10" s="9">
        <v>5.0999999999999996</v>
      </c>
      <c r="M10" s="9">
        <v>5.0999999999999996</v>
      </c>
    </row>
    <row r="11" spans="1:13" x14ac:dyDescent="0.25">
      <c r="A11" s="7">
        <v>1</v>
      </c>
      <c r="B11" s="7">
        <v>50</v>
      </c>
      <c r="C11" s="7">
        <v>501</v>
      </c>
      <c r="D11" s="7" t="s">
        <v>14</v>
      </c>
      <c r="E11" s="8" t="s">
        <v>15</v>
      </c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7">
        <v>1</v>
      </c>
      <c r="B12" s="7">
        <v>50</v>
      </c>
      <c r="C12" s="7">
        <v>501</v>
      </c>
      <c r="D12" s="7" t="s">
        <v>16</v>
      </c>
      <c r="E12" s="8" t="s">
        <v>17</v>
      </c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7">
        <v>1</v>
      </c>
      <c r="B13" s="7">
        <v>50</v>
      </c>
      <c r="C13" s="7">
        <v>501</v>
      </c>
      <c r="D13" s="7" t="s">
        <v>18</v>
      </c>
      <c r="E13" s="8" t="s">
        <v>19</v>
      </c>
      <c r="F13" s="9">
        <v>106.91121</v>
      </c>
      <c r="G13" s="9">
        <v>71.835409999999996</v>
      </c>
      <c r="H13" s="9">
        <v>94.472040000000007</v>
      </c>
      <c r="I13" s="9">
        <v>151.19999999999999</v>
      </c>
      <c r="J13" s="9">
        <v>18.2</v>
      </c>
      <c r="K13" s="9">
        <v>24.4</v>
      </c>
      <c r="L13" s="9">
        <v>24.4</v>
      </c>
      <c r="M13" s="9">
        <v>24.4</v>
      </c>
    </row>
    <row r="14" spans="1:13" x14ac:dyDescent="0.25">
      <c r="A14" s="7">
        <v>1</v>
      </c>
      <c r="B14" s="7">
        <v>50</v>
      </c>
      <c r="C14" s="7">
        <v>501</v>
      </c>
      <c r="D14" s="7" t="s">
        <v>20</v>
      </c>
      <c r="E14" s="8" t="s">
        <v>21</v>
      </c>
      <c r="F14" s="9"/>
      <c r="G14" s="9">
        <v>0.84699999999999998</v>
      </c>
      <c r="H14" s="9"/>
      <c r="I14" s="9"/>
      <c r="J14" s="9"/>
      <c r="K14" s="9"/>
      <c r="L14" s="9"/>
      <c r="M14" s="9"/>
    </row>
    <row r="15" spans="1:13" x14ac:dyDescent="0.25">
      <c r="A15" s="7">
        <v>1</v>
      </c>
      <c r="B15" s="7">
        <v>50</v>
      </c>
      <c r="C15" s="7">
        <v>501</v>
      </c>
      <c r="D15" s="7" t="s">
        <v>22</v>
      </c>
      <c r="E15" s="8" t="s">
        <v>23</v>
      </c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7">
        <v>1</v>
      </c>
      <c r="B16" s="7">
        <v>50</v>
      </c>
      <c r="C16" s="7">
        <v>501</v>
      </c>
      <c r="D16" s="7" t="s">
        <v>24</v>
      </c>
      <c r="E16" s="8" t="s">
        <v>25</v>
      </c>
      <c r="F16" s="9">
        <v>23.925799999999999</v>
      </c>
      <c r="G16" s="9">
        <v>20.261590000000002</v>
      </c>
      <c r="H16" s="9">
        <v>14.30977</v>
      </c>
      <c r="I16" s="9">
        <v>42.7</v>
      </c>
      <c r="J16" s="9">
        <v>60.1</v>
      </c>
      <c r="K16" s="9">
        <v>65.3</v>
      </c>
      <c r="L16" s="9">
        <v>65.3</v>
      </c>
      <c r="M16" s="9">
        <v>65.3</v>
      </c>
    </row>
    <row r="17" spans="1:15" x14ac:dyDescent="0.25">
      <c r="A17" s="7">
        <v>1</v>
      </c>
      <c r="B17" s="7">
        <v>50</v>
      </c>
      <c r="C17" s="7">
        <v>501</v>
      </c>
      <c r="D17" s="7" t="s">
        <v>26</v>
      </c>
      <c r="E17" s="8" t="s">
        <v>27</v>
      </c>
      <c r="F17" s="9">
        <v>51.889749999999999</v>
      </c>
      <c r="G17" s="9">
        <v>49.948999999999998</v>
      </c>
      <c r="H17" s="9">
        <v>55.6663</v>
      </c>
      <c r="I17" s="9">
        <v>62.4</v>
      </c>
      <c r="J17" s="9">
        <v>80.3</v>
      </c>
      <c r="K17" s="9">
        <v>85.1</v>
      </c>
      <c r="L17" s="9">
        <v>85.1</v>
      </c>
      <c r="M17" s="9">
        <v>85.1</v>
      </c>
    </row>
    <row r="18" spans="1:15" x14ac:dyDescent="0.25">
      <c r="A18" s="7">
        <v>1</v>
      </c>
      <c r="B18" s="7">
        <v>50</v>
      </c>
      <c r="C18" s="7">
        <v>501</v>
      </c>
      <c r="D18" s="7" t="s">
        <v>28</v>
      </c>
      <c r="E18" s="8" t="s">
        <v>29</v>
      </c>
      <c r="F18" s="9">
        <v>1.875</v>
      </c>
      <c r="G18" s="9">
        <v>4.6769999999999996</v>
      </c>
      <c r="H18" s="9">
        <v>0.46800000000000003</v>
      </c>
      <c r="I18" s="9">
        <v>5.0999999999999996</v>
      </c>
      <c r="J18" s="9">
        <v>7.1</v>
      </c>
      <c r="K18" s="9">
        <v>8.1999999999999993</v>
      </c>
      <c r="L18" s="9">
        <v>8.1999999999999993</v>
      </c>
      <c r="M18" s="9">
        <v>8.1999999999999993</v>
      </c>
    </row>
    <row r="19" spans="1:15" x14ac:dyDescent="0.25">
      <c r="A19" s="7">
        <v>1</v>
      </c>
      <c r="B19" s="7">
        <v>50</v>
      </c>
      <c r="C19" s="7">
        <v>501</v>
      </c>
      <c r="D19" s="7" t="s">
        <v>30</v>
      </c>
      <c r="E19" s="8" t="s">
        <v>31</v>
      </c>
      <c r="F19" s="9">
        <v>79.588499999999996</v>
      </c>
      <c r="G19" s="9">
        <v>34.910559999999997</v>
      </c>
      <c r="H19" s="9">
        <v>26.783000000000001</v>
      </c>
      <c r="I19" s="9">
        <v>91.8</v>
      </c>
      <c r="J19" s="9">
        <v>105.6</v>
      </c>
      <c r="K19" s="9">
        <v>112.7</v>
      </c>
      <c r="L19" s="9">
        <v>125.8</v>
      </c>
      <c r="M19" s="9">
        <v>125.8</v>
      </c>
    </row>
    <row r="20" spans="1:15" x14ac:dyDescent="0.25">
      <c r="A20" s="7">
        <v>1</v>
      </c>
      <c r="B20" s="7">
        <v>50</v>
      </c>
      <c r="C20" s="7">
        <v>501</v>
      </c>
      <c r="D20" s="7" t="s">
        <v>32</v>
      </c>
      <c r="E20" s="8" t="s">
        <v>33</v>
      </c>
      <c r="F20" s="9">
        <v>0</v>
      </c>
      <c r="G20" s="9"/>
      <c r="H20" s="9"/>
      <c r="I20" s="9"/>
      <c r="J20" s="9"/>
      <c r="K20" s="9"/>
      <c r="L20" s="9"/>
      <c r="M20" s="9"/>
    </row>
    <row r="21" spans="1:15" x14ac:dyDescent="0.25">
      <c r="A21" s="7">
        <v>1</v>
      </c>
      <c r="B21" s="7">
        <v>50</v>
      </c>
      <c r="C21" s="7">
        <v>501</v>
      </c>
      <c r="D21" s="7" t="s">
        <v>34</v>
      </c>
      <c r="E21" s="8" t="s">
        <v>35</v>
      </c>
      <c r="F21" s="9"/>
      <c r="G21" s="9"/>
      <c r="H21" s="9"/>
      <c r="I21" s="9"/>
      <c r="J21" s="9"/>
      <c r="K21" s="9"/>
      <c r="L21" s="9"/>
      <c r="M21" s="9"/>
    </row>
    <row r="22" spans="1:15" x14ac:dyDescent="0.25">
      <c r="A22" s="7">
        <v>1</v>
      </c>
      <c r="B22" s="7">
        <v>50</v>
      </c>
      <c r="C22" s="7">
        <v>502</v>
      </c>
      <c r="D22" s="7" t="s">
        <v>36</v>
      </c>
      <c r="E22" s="8" t="s">
        <v>37</v>
      </c>
      <c r="F22" s="9">
        <v>68.73</v>
      </c>
      <c r="G22" s="9">
        <v>83.837999999999994</v>
      </c>
      <c r="H22" s="9">
        <v>38.701000000000001</v>
      </c>
      <c r="I22" s="27">
        <v>82.5</v>
      </c>
      <c r="J22" s="27">
        <v>109.2</v>
      </c>
      <c r="K22" s="9">
        <v>125.9</v>
      </c>
      <c r="L22" s="9">
        <v>125.9</v>
      </c>
      <c r="M22" s="9">
        <v>125.9</v>
      </c>
      <c r="N22">
        <f>J22/I22</f>
        <v>1.3236363636363637</v>
      </c>
      <c r="O22" t="s">
        <v>184</v>
      </c>
    </row>
    <row r="23" spans="1:15" x14ac:dyDescent="0.25">
      <c r="A23" s="7">
        <v>1</v>
      </c>
      <c r="B23" s="7">
        <v>50</v>
      </c>
      <c r="C23" s="7">
        <v>502</v>
      </c>
      <c r="D23" s="7" t="s">
        <v>38</v>
      </c>
      <c r="E23" s="8" t="s">
        <v>39</v>
      </c>
      <c r="F23" s="9">
        <v>120.05800000000001</v>
      </c>
      <c r="G23" s="9">
        <v>240.81890000000001</v>
      </c>
      <c r="H23" s="9">
        <v>173.90264999999999</v>
      </c>
      <c r="I23" s="26">
        <v>300.10000000000002</v>
      </c>
      <c r="J23" s="26">
        <v>330.5</v>
      </c>
      <c r="K23" s="9">
        <v>350.2</v>
      </c>
      <c r="L23" s="9">
        <v>350.2</v>
      </c>
      <c r="M23" s="9">
        <v>350.2</v>
      </c>
      <c r="N23" t="s">
        <v>185</v>
      </c>
    </row>
    <row r="24" spans="1:15" x14ac:dyDescent="0.25">
      <c r="A24" s="7">
        <v>1</v>
      </c>
      <c r="B24" s="7">
        <v>50</v>
      </c>
      <c r="C24" s="7">
        <v>502</v>
      </c>
      <c r="D24" s="7" t="s">
        <v>40</v>
      </c>
      <c r="E24" s="8" t="s">
        <v>41</v>
      </c>
      <c r="F24" s="9"/>
      <c r="G24" s="9"/>
      <c r="H24" s="9"/>
      <c r="I24" s="9"/>
      <c r="J24" s="9"/>
      <c r="K24" s="9"/>
      <c r="L24" s="9"/>
      <c r="M24" s="9"/>
    </row>
    <row r="25" spans="1:15" x14ac:dyDescent="0.25">
      <c r="A25" s="7">
        <v>1</v>
      </c>
      <c r="B25" s="7">
        <v>50</v>
      </c>
      <c r="C25" s="7">
        <v>502</v>
      </c>
      <c r="D25" s="7" t="s">
        <v>42</v>
      </c>
      <c r="E25" s="8" t="s">
        <v>43</v>
      </c>
      <c r="F25" s="9">
        <v>83.066500000000005</v>
      </c>
      <c r="G25" s="9">
        <v>159.51650000000001</v>
      </c>
      <c r="H25" s="9">
        <v>99.405000000000001</v>
      </c>
      <c r="I25" s="28">
        <v>290.7</v>
      </c>
      <c r="J25" s="28">
        <v>200.3</v>
      </c>
      <c r="K25" s="9">
        <v>205.9</v>
      </c>
      <c r="L25" s="9">
        <v>205.9</v>
      </c>
      <c r="M25" s="9">
        <v>205.9</v>
      </c>
      <c r="N25" t="s">
        <v>183</v>
      </c>
    </row>
    <row r="26" spans="1:15" x14ac:dyDescent="0.25">
      <c r="A26" s="7">
        <v>1</v>
      </c>
      <c r="B26" s="7">
        <v>50</v>
      </c>
      <c r="C26" s="7">
        <v>502</v>
      </c>
      <c r="D26" s="7" t="s">
        <v>44</v>
      </c>
      <c r="E26" s="8" t="s">
        <v>45</v>
      </c>
      <c r="F26" s="9"/>
      <c r="G26" s="9"/>
      <c r="H26" s="9"/>
      <c r="I26" s="9"/>
      <c r="J26" s="9"/>
      <c r="K26" s="9"/>
      <c r="L26" s="9"/>
      <c r="M26" s="9"/>
    </row>
    <row r="27" spans="1:15" x14ac:dyDescent="0.25">
      <c r="A27" s="10">
        <v>1</v>
      </c>
      <c r="B27" s="10" t="s">
        <v>46</v>
      </c>
      <c r="C27" s="10"/>
      <c r="D27" s="10"/>
      <c r="E27" s="11"/>
      <c r="F27" s="12">
        <f t="shared" ref="F27:M27" si="0">SUM(F8:F26)</f>
        <v>1059.3549599999999</v>
      </c>
      <c r="G27" s="12">
        <f t="shared" si="0"/>
        <v>1387.7721999999999</v>
      </c>
      <c r="H27" s="12">
        <f t="shared" si="0"/>
        <v>952.17333999999994</v>
      </c>
      <c r="I27" s="12">
        <f t="shared" si="0"/>
        <v>1040.2</v>
      </c>
      <c r="J27" s="12">
        <f t="shared" si="0"/>
        <v>920.5</v>
      </c>
      <c r="K27" s="12">
        <f t="shared" si="0"/>
        <v>987.29999999999984</v>
      </c>
      <c r="L27" s="12">
        <f t="shared" si="0"/>
        <v>1000.4</v>
      </c>
      <c r="M27" s="12">
        <f t="shared" si="0"/>
        <v>1000.4</v>
      </c>
    </row>
    <row r="28" spans="1:15" x14ac:dyDescent="0.25">
      <c r="A28" s="7">
        <v>1</v>
      </c>
      <c r="B28" s="7">
        <v>51</v>
      </c>
      <c r="C28" s="7">
        <v>511</v>
      </c>
      <c r="D28" s="7" t="s">
        <v>47</v>
      </c>
      <c r="E28" s="8" t="s">
        <v>48</v>
      </c>
      <c r="F28" s="9">
        <v>74.242649999999998</v>
      </c>
      <c r="G28" s="9">
        <v>23.927879999999998</v>
      </c>
      <c r="H28" s="9">
        <v>10.37974</v>
      </c>
      <c r="I28" s="9">
        <v>72.099999999999994</v>
      </c>
      <c r="J28" s="9">
        <v>65.8</v>
      </c>
      <c r="K28" s="9">
        <v>70.3</v>
      </c>
      <c r="L28" s="9">
        <v>75.2</v>
      </c>
      <c r="M28" s="9">
        <v>75.2</v>
      </c>
    </row>
    <row r="29" spans="1:15" x14ac:dyDescent="0.25">
      <c r="A29" s="7">
        <v>1</v>
      </c>
      <c r="B29" s="7">
        <v>51</v>
      </c>
      <c r="C29" s="7">
        <v>511</v>
      </c>
      <c r="D29" s="7" t="s">
        <v>49</v>
      </c>
      <c r="E29" s="8" t="s">
        <v>50</v>
      </c>
      <c r="F29" s="9">
        <v>27.410609999999998</v>
      </c>
      <c r="G29" s="9">
        <v>49.054670000000002</v>
      </c>
      <c r="H29" s="9">
        <v>21.934819999999998</v>
      </c>
      <c r="I29" s="9">
        <v>33.4</v>
      </c>
      <c r="J29" s="9">
        <v>38.299999999999997</v>
      </c>
      <c r="K29" s="9">
        <v>46.2</v>
      </c>
      <c r="L29" s="9">
        <v>46.5</v>
      </c>
      <c r="M29" s="9">
        <v>46.5</v>
      </c>
    </row>
    <row r="30" spans="1:15" x14ac:dyDescent="0.25">
      <c r="A30" s="7">
        <v>1</v>
      </c>
      <c r="B30" s="7">
        <v>51</v>
      </c>
      <c r="C30" s="7">
        <v>512</v>
      </c>
      <c r="D30" s="7" t="s">
        <v>51</v>
      </c>
      <c r="E30" s="8" t="s">
        <v>52</v>
      </c>
      <c r="F30" s="9"/>
      <c r="G30" s="9"/>
      <c r="H30" s="9">
        <v>0.22900000000000001</v>
      </c>
      <c r="I30" s="9"/>
      <c r="J30" s="9"/>
      <c r="K30" s="9"/>
      <c r="L30" s="9"/>
      <c r="M30" s="9"/>
    </row>
    <row r="31" spans="1:15" x14ac:dyDescent="0.25">
      <c r="A31" s="7">
        <v>1</v>
      </c>
      <c r="B31" s="7">
        <v>51</v>
      </c>
      <c r="C31" s="7">
        <v>512</v>
      </c>
      <c r="D31" s="7" t="s">
        <v>53</v>
      </c>
      <c r="E31" s="8" t="s">
        <v>54</v>
      </c>
      <c r="F31" s="9"/>
      <c r="G31" s="9"/>
      <c r="H31" s="9"/>
      <c r="I31" s="9"/>
      <c r="J31" s="9"/>
      <c r="K31" s="9"/>
      <c r="L31" s="9"/>
      <c r="M31" s="9"/>
    </row>
    <row r="32" spans="1:15" x14ac:dyDescent="0.25">
      <c r="A32" s="7">
        <v>1</v>
      </c>
      <c r="B32" s="7">
        <v>51</v>
      </c>
      <c r="C32" s="7">
        <v>513</v>
      </c>
      <c r="D32" s="7" t="s">
        <v>55</v>
      </c>
      <c r="E32" s="8" t="s">
        <v>56</v>
      </c>
      <c r="F32" s="9"/>
      <c r="G32" s="9"/>
      <c r="H32" s="9"/>
      <c r="I32" s="9"/>
      <c r="J32" s="9"/>
      <c r="K32" s="9"/>
      <c r="L32" s="9"/>
      <c r="M32" s="9"/>
    </row>
    <row r="33" spans="1:13" x14ac:dyDescent="0.25">
      <c r="A33" s="7">
        <v>1</v>
      </c>
      <c r="B33" s="7">
        <v>51</v>
      </c>
      <c r="C33" s="7">
        <v>518</v>
      </c>
      <c r="D33" s="7" t="s">
        <v>57</v>
      </c>
      <c r="E33" s="8" t="s">
        <v>58</v>
      </c>
      <c r="F33" s="9">
        <v>6.694</v>
      </c>
      <c r="G33" s="9">
        <v>0.61199999999999999</v>
      </c>
      <c r="H33" s="9">
        <v>0.19</v>
      </c>
      <c r="I33" s="9">
        <v>0.5</v>
      </c>
      <c r="J33" s="9">
        <v>1.1000000000000001</v>
      </c>
      <c r="K33" s="9">
        <v>1.1000000000000001</v>
      </c>
      <c r="L33" s="9">
        <v>1.1000000000000001</v>
      </c>
      <c r="M33" s="9">
        <v>1.1000000000000001</v>
      </c>
    </row>
    <row r="34" spans="1:13" x14ac:dyDescent="0.25">
      <c r="A34" s="7">
        <v>1</v>
      </c>
      <c r="B34" s="7">
        <v>51</v>
      </c>
      <c r="C34" s="7">
        <v>518</v>
      </c>
      <c r="D34" s="7" t="s">
        <v>59</v>
      </c>
      <c r="E34" s="8" t="s">
        <v>60</v>
      </c>
      <c r="F34" s="9">
        <v>15.918419999999999</v>
      </c>
      <c r="G34" s="9">
        <v>25.613569999999999</v>
      </c>
      <c r="H34" s="9">
        <v>15.07194</v>
      </c>
      <c r="I34" s="9">
        <v>20.2</v>
      </c>
      <c r="J34" s="9">
        <v>25.4</v>
      </c>
      <c r="K34" s="9">
        <v>25.2</v>
      </c>
      <c r="L34" s="9">
        <v>25.2</v>
      </c>
      <c r="M34" s="9">
        <v>25.2</v>
      </c>
    </row>
    <row r="35" spans="1:13" x14ac:dyDescent="0.25">
      <c r="A35" s="7">
        <v>1</v>
      </c>
      <c r="B35" s="7">
        <v>51</v>
      </c>
      <c r="C35" s="7">
        <v>518</v>
      </c>
      <c r="D35" s="7" t="s">
        <v>61</v>
      </c>
      <c r="E35" s="8" t="s">
        <v>62</v>
      </c>
      <c r="F35" s="9">
        <v>12.864000000000001</v>
      </c>
      <c r="G35" s="9">
        <v>14.305999999999999</v>
      </c>
      <c r="H35" s="9">
        <v>8.01</v>
      </c>
      <c r="I35" s="9">
        <v>13.2</v>
      </c>
      <c r="J35" s="9">
        <v>15.5</v>
      </c>
      <c r="K35" s="9">
        <v>16</v>
      </c>
      <c r="L35" s="9">
        <v>16</v>
      </c>
      <c r="M35" s="9">
        <v>16</v>
      </c>
    </row>
    <row r="36" spans="1:13" x14ac:dyDescent="0.25">
      <c r="A36" s="7">
        <v>1</v>
      </c>
      <c r="B36" s="7">
        <v>51</v>
      </c>
      <c r="C36" s="7">
        <v>518</v>
      </c>
      <c r="D36" s="7" t="s">
        <v>63</v>
      </c>
      <c r="E36" s="8" t="s">
        <v>64</v>
      </c>
      <c r="F36" s="9">
        <v>24</v>
      </c>
      <c r="G36" s="9">
        <v>24</v>
      </c>
      <c r="H36" s="9">
        <v>12</v>
      </c>
      <c r="I36" s="9">
        <v>24</v>
      </c>
      <c r="J36" s="9">
        <v>24</v>
      </c>
      <c r="K36" s="9">
        <v>24</v>
      </c>
      <c r="L36" s="9">
        <v>24</v>
      </c>
      <c r="M36" s="9">
        <v>24</v>
      </c>
    </row>
    <row r="37" spans="1:13" x14ac:dyDescent="0.25">
      <c r="A37" s="7">
        <v>1</v>
      </c>
      <c r="B37" s="7">
        <v>51</v>
      </c>
      <c r="C37" s="7">
        <v>518</v>
      </c>
      <c r="D37" s="7" t="s">
        <v>65</v>
      </c>
      <c r="E37" s="8" t="s">
        <v>66</v>
      </c>
      <c r="F37" s="9">
        <v>8.8719999999999999</v>
      </c>
      <c r="G37" s="9">
        <v>13.922000000000001</v>
      </c>
      <c r="H37" s="9">
        <v>8.4860000000000007</v>
      </c>
      <c r="I37" s="9">
        <v>10.7</v>
      </c>
      <c r="J37" s="9">
        <v>15.9</v>
      </c>
      <c r="K37" s="9">
        <v>16.2</v>
      </c>
      <c r="L37" s="9">
        <v>16.2</v>
      </c>
      <c r="M37" s="9">
        <v>16.2</v>
      </c>
    </row>
    <row r="38" spans="1:13" x14ac:dyDescent="0.25">
      <c r="A38" s="7">
        <v>1</v>
      </c>
      <c r="B38" s="7">
        <v>51</v>
      </c>
      <c r="C38" s="7">
        <v>518</v>
      </c>
      <c r="D38" s="7" t="s">
        <v>67</v>
      </c>
      <c r="E38" s="8" t="s">
        <v>68</v>
      </c>
      <c r="F38" s="9">
        <v>12.0977</v>
      </c>
      <c r="G38" s="9">
        <v>26.466000000000001</v>
      </c>
      <c r="H38" s="9">
        <v>5.1177000000000001</v>
      </c>
      <c r="I38" s="9">
        <v>19.399999999999999</v>
      </c>
      <c r="J38" s="9">
        <v>22.5</v>
      </c>
      <c r="K38" s="9">
        <v>23.5</v>
      </c>
      <c r="L38" s="9">
        <v>23.5</v>
      </c>
      <c r="M38" s="9">
        <v>23.5</v>
      </c>
    </row>
    <row r="39" spans="1:13" x14ac:dyDescent="0.25">
      <c r="A39" s="7">
        <v>1</v>
      </c>
      <c r="B39" s="7">
        <v>51</v>
      </c>
      <c r="C39" s="7">
        <v>518</v>
      </c>
      <c r="D39" s="7" t="s">
        <v>69</v>
      </c>
      <c r="E39" s="8" t="s">
        <v>70</v>
      </c>
      <c r="F39" s="9">
        <v>62.642659999999999</v>
      </c>
      <c r="G39" s="9">
        <v>49.10275</v>
      </c>
      <c r="H39" s="9">
        <v>45.33558</v>
      </c>
      <c r="I39" s="9">
        <v>98.2</v>
      </c>
      <c r="J39" s="9">
        <v>115.1</v>
      </c>
      <c r="K39" s="9">
        <v>118.4</v>
      </c>
      <c r="L39" s="9">
        <v>120.2</v>
      </c>
      <c r="M39" s="9">
        <v>120.2</v>
      </c>
    </row>
    <row r="40" spans="1:13" x14ac:dyDescent="0.25">
      <c r="A40" s="7">
        <v>1</v>
      </c>
      <c r="B40" s="7">
        <v>51</v>
      </c>
      <c r="C40" s="7">
        <v>518</v>
      </c>
      <c r="D40" s="7" t="s">
        <v>71</v>
      </c>
      <c r="E40" s="8" t="s">
        <v>72</v>
      </c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7">
        <v>1</v>
      </c>
      <c r="B41" s="7">
        <v>51</v>
      </c>
      <c r="C41" s="7">
        <v>518</v>
      </c>
      <c r="D41" s="7" t="s">
        <v>73</v>
      </c>
      <c r="E41" s="8" t="s">
        <v>74</v>
      </c>
      <c r="F41" s="9">
        <v>0.26862000000000003</v>
      </c>
      <c r="G41" s="9">
        <v>0.37509999999999999</v>
      </c>
      <c r="H41" s="9">
        <v>0.39809</v>
      </c>
      <c r="I41" s="9"/>
      <c r="J41" s="9"/>
      <c r="K41" s="9"/>
      <c r="L41" s="9"/>
      <c r="M41" s="9"/>
    </row>
    <row r="42" spans="1:13" x14ac:dyDescent="0.25">
      <c r="A42" s="7">
        <v>1</v>
      </c>
      <c r="B42" s="7">
        <v>51</v>
      </c>
      <c r="C42" s="7">
        <v>518</v>
      </c>
      <c r="D42" s="7" t="s">
        <v>75</v>
      </c>
      <c r="E42" s="8" t="s">
        <v>76</v>
      </c>
      <c r="F42" s="9"/>
      <c r="G42" s="9"/>
      <c r="H42" s="9"/>
      <c r="I42" s="9"/>
      <c r="J42" s="9"/>
      <c r="K42" s="9"/>
      <c r="L42" s="9"/>
      <c r="M42" s="9"/>
    </row>
    <row r="43" spans="1:13" x14ac:dyDescent="0.25">
      <c r="A43" s="7">
        <v>1</v>
      </c>
      <c r="B43" s="7">
        <v>51</v>
      </c>
      <c r="C43" s="7">
        <v>518</v>
      </c>
      <c r="D43" s="7" t="s">
        <v>77</v>
      </c>
      <c r="E43" s="8" t="s">
        <v>78</v>
      </c>
      <c r="F43" s="9"/>
      <c r="G43" s="9">
        <v>30.09</v>
      </c>
      <c r="H43" s="9">
        <v>10.08</v>
      </c>
      <c r="I43" s="9"/>
      <c r="J43" s="9"/>
      <c r="K43" s="9"/>
      <c r="L43" s="9"/>
      <c r="M43" s="9"/>
    </row>
    <row r="44" spans="1:13" x14ac:dyDescent="0.25">
      <c r="A44" s="7">
        <v>1</v>
      </c>
      <c r="B44" s="7">
        <v>51</v>
      </c>
      <c r="C44" s="7">
        <v>518</v>
      </c>
      <c r="D44" s="7" t="s">
        <v>79</v>
      </c>
      <c r="E44" s="8" t="s">
        <v>80</v>
      </c>
      <c r="F44" s="9"/>
      <c r="G44" s="9"/>
      <c r="H44" s="9"/>
      <c r="I44" s="9"/>
      <c r="J44" s="9"/>
      <c r="K44" s="9"/>
      <c r="L44" s="9"/>
      <c r="M44" s="9"/>
    </row>
    <row r="45" spans="1:13" x14ac:dyDescent="0.25">
      <c r="A45" s="7">
        <v>1</v>
      </c>
      <c r="B45" s="7">
        <v>51</v>
      </c>
      <c r="C45" s="7">
        <v>518</v>
      </c>
      <c r="D45" s="7" t="s">
        <v>81</v>
      </c>
      <c r="E45" s="8" t="s">
        <v>82</v>
      </c>
      <c r="F45" s="9"/>
      <c r="G45" s="9"/>
      <c r="H45" s="9"/>
      <c r="I45" s="9"/>
      <c r="J45" s="9"/>
      <c r="K45" s="9"/>
      <c r="L45" s="9"/>
      <c r="M45" s="9"/>
    </row>
    <row r="46" spans="1:13" x14ac:dyDescent="0.25">
      <c r="A46" s="7">
        <v>1</v>
      </c>
      <c r="B46" s="7">
        <v>51</v>
      </c>
      <c r="C46" s="7">
        <v>518</v>
      </c>
      <c r="D46" s="7" t="s">
        <v>83</v>
      </c>
      <c r="E46" s="8" t="s">
        <v>84</v>
      </c>
      <c r="F46" s="9"/>
      <c r="G46" s="9"/>
      <c r="H46" s="9"/>
      <c r="I46" s="9"/>
      <c r="J46" s="9"/>
      <c r="K46" s="9"/>
      <c r="L46" s="9"/>
      <c r="M46" s="9"/>
    </row>
    <row r="47" spans="1:13" x14ac:dyDescent="0.25">
      <c r="A47" s="7">
        <v>1</v>
      </c>
      <c r="B47" s="7">
        <v>51</v>
      </c>
      <c r="C47" s="7">
        <v>518</v>
      </c>
      <c r="D47" s="7" t="s">
        <v>85</v>
      </c>
      <c r="E47" s="8" t="s">
        <v>86</v>
      </c>
      <c r="F47" s="9"/>
      <c r="G47" s="9"/>
      <c r="H47" s="9"/>
      <c r="I47" s="9"/>
      <c r="J47" s="9">
        <v>6</v>
      </c>
      <c r="K47" s="9">
        <v>3</v>
      </c>
      <c r="L47" s="9"/>
      <c r="M47" s="9"/>
    </row>
    <row r="48" spans="1:13" x14ac:dyDescent="0.25">
      <c r="A48" s="7">
        <v>1</v>
      </c>
      <c r="B48" s="7">
        <v>51</v>
      </c>
      <c r="C48" s="7">
        <v>518</v>
      </c>
      <c r="D48" s="7" t="s">
        <v>87</v>
      </c>
      <c r="E48" s="8" t="s">
        <v>88</v>
      </c>
      <c r="F48" s="9"/>
      <c r="G48" s="9"/>
      <c r="H48" s="9"/>
      <c r="I48" s="9"/>
      <c r="J48" s="9"/>
      <c r="K48" s="9"/>
      <c r="L48" s="9"/>
      <c r="M48" s="9"/>
    </row>
    <row r="49" spans="1:13" x14ac:dyDescent="0.25">
      <c r="A49" s="7">
        <v>1</v>
      </c>
      <c r="B49" s="7">
        <v>51</v>
      </c>
      <c r="C49" s="7">
        <v>518</v>
      </c>
      <c r="D49" s="7" t="s">
        <v>89</v>
      </c>
      <c r="E49" s="8" t="s">
        <v>90</v>
      </c>
      <c r="F49" s="9">
        <v>34.058</v>
      </c>
      <c r="G49" s="9">
        <v>34.058</v>
      </c>
      <c r="H49" s="9">
        <v>25.327999999999999</v>
      </c>
      <c r="I49" s="9">
        <v>35</v>
      </c>
      <c r="J49" s="9">
        <v>40</v>
      </c>
      <c r="K49" s="9">
        <v>42.1</v>
      </c>
      <c r="L49" s="9">
        <v>42.1</v>
      </c>
      <c r="M49" s="9">
        <v>42.1</v>
      </c>
    </row>
    <row r="50" spans="1:13" x14ac:dyDescent="0.25">
      <c r="A50" s="7">
        <v>1</v>
      </c>
      <c r="B50" s="7">
        <v>51</v>
      </c>
      <c r="C50" s="7">
        <v>518</v>
      </c>
      <c r="D50" s="7" t="s">
        <v>91</v>
      </c>
      <c r="E50" s="8" t="s">
        <v>70</v>
      </c>
      <c r="F50" s="9"/>
      <c r="G50" s="9"/>
      <c r="H50" s="9"/>
      <c r="I50" s="9"/>
      <c r="J50" s="9"/>
      <c r="K50" s="9"/>
      <c r="L50" s="9"/>
      <c r="M50" s="9"/>
    </row>
    <row r="51" spans="1:13" x14ac:dyDescent="0.25">
      <c r="A51" s="10">
        <v>1</v>
      </c>
      <c r="B51" s="10" t="s">
        <v>92</v>
      </c>
      <c r="C51" s="10"/>
      <c r="D51" s="10"/>
      <c r="E51" s="11"/>
      <c r="F51" s="12">
        <f t="shared" ref="F51:M51" si="1">SUM(F28:F50)</f>
        <v>279.06865999999997</v>
      </c>
      <c r="G51" s="12">
        <f t="shared" si="1"/>
        <v>291.52796999999998</v>
      </c>
      <c r="H51" s="12">
        <f t="shared" si="1"/>
        <v>162.56086999999999</v>
      </c>
      <c r="I51" s="12">
        <f t="shared" si="1"/>
        <v>326.7</v>
      </c>
      <c r="J51" s="12">
        <f t="shared" si="1"/>
        <v>369.6</v>
      </c>
      <c r="K51" s="12">
        <f t="shared" si="1"/>
        <v>386</v>
      </c>
      <c r="L51" s="12">
        <f t="shared" si="1"/>
        <v>390</v>
      </c>
      <c r="M51" s="12">
        <f t="shared" si="1"/>
        <v>390</v>
      </c>
    </row>
    <row r="52" spans="1:13" x14ac:dyDescent="0.25">
      <c r="A52" s="7">
        <v>1</v>
      </c>
      <c r="B52" s="7">
        <v>52</v>
      </c>
      <c r="C52" s="7">
        <v>521</v>
      </c>
      <c r="D52" s="7"/>
      <c r="E52" s="8"/>
      <c r="F52" s="9"/>
      <c r="G52" s="9"/>
      <c r="H52" s="9"/>
      <c r="I52" s="9"/>
      <c r="J52" s="9"/>
      <c r="K52" s="9"/>
      <c r="L52" s="9"/>
      <c r="M52" s="9"/>
    </row>
    <row r="53" spans="1:13" x14ac:dyDescent="0.25">
      <c r="A53" s="7">
        <v>1</v>
      </c>
      <c r="B53" s="7">
        <v>52</v>
      </c>
      <c r="C53" s="7">
        <v>521</v>
      </c>
      <c r="D53" s="7" t="s">
        <v>93</v>
      </c>
      <c r="E53" s="8" t="s">
        <v>94</v>
      </c>
      <c r="F53" s="9">
        <v>20</v>
      </c>
      <c r="G53" s="9"/>
      <c r="H53" s="9"/>
      <c r="I53" s="9"/>
      <c r="J53" s="9"/>
      <c r="K53" s="9"/>
      <c r="L53" s="9"/>
      <c r="M53" s="9"/>
    </row>
    <row r="54" spans="1:13" x14ac:dyDescent="0.25">
      <c r="A54" s="7">
        <v>1</v>
      </c>
      <c r="B54" s="7">
        <v>52</v>
      </c>
      <c r="C54" s="7">
        <v>521</v>
      </c>
      <c r="D54" s="7" t="s">
        <v>95</v>
      </c>
      <c r="E54" s="8" t="s">
        <v>96</v>
      </c>
      <c r="F54" s="9"/>
      <c r="G54" s="9"/>
      <c r="H54" s="9"/>
      <c r="I54" s="9"/>
      <c r="J54" s="9"/>
      <c r="K54" s="9"/>
      <c r="L54" s="9"/>
      <c r="M54" s="9"/>
    </row>
    <row r="55" spans="1:13" x14ac:dyDescent="0.25">
      <c r="A55" s="7">
        <v>1</v>
      </c>
      <c r="B55" s="7">
        <v>52</v>
      </c>
      <c r="C55" s="7">
        <v>524</v>
      </c>
      <c r="D55" s="7" t="s">
        <v>97</v>
      </c>
      <c r="E55" s="8" t="s">
        <v>98</v>
      </c>
      <c r="F55" s="9">
        <v>4.96</v>
      </c>
      <c r="G55" s="9"/>
      <c r="H55" s="9"/>
      <c r="I55" s="9"/>
      <c r="J55" s="9"/>
      <c r="K55" s="9"/>
      <c r="L55" s="9"/>
      <c r="M55" s="9"/>
    </row>
    <row r="56" spans="1:13" x14ac:dyDescent="0.25">
      <c r="A56" s="7">
        <v>1</v>
      </c>
      <c r="B56" s="7">
        <v>52</v>
      </c>
      <c r="C56" s="7">
        <v>524</v>
      </c>
      <c r="D56" s="7" t="s">
        <v>99</v>
      </c>
      <c r="E56" s="8" t="s">
        <v>100</v>
      </c>
      <c r="F56" s="9">
        <v>1.8</v>
      </c>
      <c r="G56" s="9"/>
      <c r="H56" s="9"/>
      <c r="I56" s="9"/>
      <c r="J56" s="9"/>
      <c r="K56" s="9"/>
      <c r="L56" s="9"/>
      <c r="M56" s="9"/>
    </row>
    <row r="57" spans="1:13" x14ac:dyDescent="0.25">
      <c r="A57" s="7">
        <v>1</v>
      </c>
      <c r="B57" s="7">
        <v>52</v>
      </c>
      <c r="C57" s="7">
        <v>525</v>
      </c>
      <c r="D57" s="7" t="s">
        <v>101</v>
      </c>
      <c r="E57" s="8" t="s">
        <v>102</v>
      </c>
      <c r="F57" s="9">
        <v>12.54316</v>
      </c>
      <c r="G57" s="9"/>
      <c r="H57" s="9"/>
      <c r="I57" s="9"/>
      <c r="J57" s="9"/>
      <c r="K57" s="9"/>
      <c r="L57" s="9"/>
      <c r="M57" s="9"/>
    </row>
    <row r="58" spans="1:13" x14ac:dyDescent="0.25">
      <c r="A58" s="7">
        <v>1</v>
      </c>
      <c r="B58" s="7">
        <v>52</v>
      </c>
      <c r="C58" s="7">
        <v>527</v>
      </c>
      <c r="D58" s="7" t="s">
        <v>103</v>
      </c>
      <c r="E58" s="8" t="s">
        <v>104</v>
      </c>
      <c r="F58" s="9"/>
      <c r="G58" s="9"/>
      <c r="H58" s="9"/>
      <c r="I58" s="9"/>
      <c r="J58" s="9"/>
      <c r="K58" s="9"/>
      <c r="L58" s="9"/>
      <c r="M58" s="9"/>
    </row>
    <row r="59" spans="1:13" x14ac:dyDescent="0.25">
      <c r="A59" s="7">
        <v>1</v>
      </c>
      <c r="B59" s="7">
        <v>52</v>
      </c>
      <c r="C59" s="7">
        <v>527</v>
      </c>
      <c r="D59" s="7" t="s">
        <v>105</v>
      </c>
      <c r="E59" s="8" t="s">
        <v>106</v>
      </c>
      <c r="F59" s="9">
        <v>0.4</v>
      </c>
      <c r="G59" s="9"/>
      <c r="H59" s="9"/>
      <c r="I59" s="9"/>
      <c r="J59" s="9"/>
      <c r="K59" s="9"/>
      <c r="L59" s="9"/>
      <c r="M59" s="9"/>
    </row>
    <row r="60" spans="1:13" x14ac:dyDescent="0.25">
      <c r="A60" s="7">
        <v>1</v>
      </c>
      <c r="B60" s="7">
        <v>52</v>
      </c>
      <c r="C60" s="7">
        <v>527</v>
      </c>
      <c r="D60" s="7" t="s">
        <v>107</v>
      </c>
      <c r="E60" s="8" t="s">
        <v>33</v>
      </c>
      <c r="F60" s="9">
        <v>12.301</v>
      </c>
      <c r="G60" s="9">
        <v>6.02</v>
      </c>
      <c r="H60" s="9"/>
      <c r="I60" s="9"/>
      <c r="J60" s="9"/>
      <c r="K60" s="9"/>
      <c r="L60" s="9"/>
      <c r="M60" s="9"/>
    </row>
    <row r="61" spans="1:13" x14ac:dyDescent="0.25">
      <c r="A61" s="10">
        <v>1</v>
      </c>
      <c r="B61" s="10" t="s">
        <v>108</v>
      </c>
      <c r="C61" s="10"/>
      <c r="D61" s="10"/>
      <c r="E61" s="11"/>
      <c r="F61" s="12">
        <f t="shared" ref="F61:M61" si="2">SUM(F52:F60)</f>
        <v>52.004160000000006</v>
      </c>
      <c r="G61" s="12">
        <f t="shared" si="2"/>
        <v>6.02</v>
      </c>
      <c r="H61" s="12">
        <f t="shared" si="2"/>
        <v>0</v>
      </c>
      <c r="I61" s="12">
        <f t="shared" si="2"/>
        <v>0</v>
      </c>
      <c r="J61" s="12">
        <f t="shared" si="2"/>
        <v>0</v>
      </c>
      <c r="K61" s="12">
        <f t="shared" si="2"/>
        <v>0</v>
      </c>
      <c r="L61" s="12">
        <f t="shared" si="2"/>
        <v>0</v>
      </c>
      <c r="M61" s="12">
        <f t="shared" si="2"/>
        <v>0</v>
      </c>
    </row>
    <row r="62" spans="1:13" x14ac:dyDescent="0.25">
      <c r="A62" s="7">
        <v>1</v>
      </c>
      <c r="B62" s="7">
        <v>54</v>
      </c>
      <c r="C62" s="7">
        <v>547</v>
      </c>
      <c r="D62" s="7" t="s">
        <v>109</v>
      </c>
      <c r="E62" s="8" t="s">
        <v>110</v>
      </c>
      <c r="F62" s="9"/>
      <c r="G62" s="9"/>
      <c r="H62" s="9"/>
      <c r="I62" s="9"/>
      <c r="J62" s="9"/>
      <c r="K62" s="9"/>
      <c r="L62" s="9"/>
      <c r="M62" s="9"/>
    </row>
    <row r="63" spans="1:13" x14ac:dyDescent="0.25">
      <c r="A63" s="7">
        <v>1</v>
      </c>
      <c r="B63" s="7">
        <v>54</v>
      </c>
      <c r="C63" s="7">
        <v>549</v>
      </c>
      <c r="D63" s="7" t="s">
        <v>111</v>
      </c>
      <c r="E63" s="8" t="s">
        <v>112</v>
      </c>
      <c r="F63" s="9"/>
      <c r="G63" s="9"/>
      <c r="H63" s="9"/>
      <c r="I63" s="9"/>
      <c r="J63" s="9"/>
      <c r="K63" s="9"/>
      <c r="L63" s="9"/>
      <c r="M63" s="9"/>
    </row>
    <row r="64" spans="1:13" x14ac:dyDescent="0.25">
      <c r="A64" s="10">
        <v>1</v>
      </c>
      <c r="B64" s="10" t="s">
        <v>113</v>
      </c>
      <c r="C64" s="10"/>
      <c r="D64" s="10"/>
      <c r="E64" s="11"/>
      <c r="F64" s="12">
        <f t="shared" ref="F64:M64" si="3">SUM(F62:F63)</f>
        <v>0</v>
      </c>
      <c r="G64" s="12">
        <f t="shared" si="3"/>
        <v>0</v>
      </c>
      <c r="H64" s="12">
        <f t="shared" si="3"/>
        <v>0</v>
      </c>
      <c r="I64" s="12">
        <f t="shared" si="3"/>
        <v>0</v>
      </c>
      <c r="J64" s="12">
        <f t="shared" si="3"/>
        <v>0</v>
      </c>
      <c r="K64" s="12">
        <f t="shared" si="3"/>
        <v>0</v>
      </c>
      <c r="L64" s="12">
        <f t="shared" si="3"/>
        <v>0</v>
      </c>
      <c r="M64" s="12">
        <f t="shared" si="3"/>
        <v>0</v>
      </c>
    </row>
    <row r="65" spans="1:13" x14ac:dyDescent="0.25">
      <c r="A65" s="7">
        <v>1</v>
      </c>
      <c r="B65" s="7">
        <v>55</v>
      </c>
      <c r="C65" s="7">
        <v>551</v>
      </c>
      <c r="D65" s="7" t="s">
        <v>114</v>
      </c>
      <c r="E65" s="8" t="s">
        <v>115</v>
      </c>
      <c r="F65" s="9">
        <v>33.756</v>
      </c>
      <c r="G65" s="9">
        <v>50.94</v>
      </c>
      <c r="H65" s="9">
        <v>25.47</v>
      </c>
      <c r="I65" s="9">
        <v>46.8</v>
      </c>
      <c r="J65" s="9">
        <v>105.2</v>
      </c>
      <c r="K65" s="9">
        <v>105.2</v>
      </c>
      <c r="L65" s="9">
        <v>105.2</v>
      </c>
      <c r="M65" s="9">
        <v>105.2</v>
      </c>
    </row>
    <row r="66" spans="1:13" x14ac:dyDescent="0.25">
      <c r="A66" s="7">
        <v>1</v>
      </c>
      <c r="B66" s="7">
        <v>55</v>
      </c>
      <c r="C66" s="7">
        <v>558</v>
      </c>
      <c r="D66" s="7" t="s">
        <v>116</v>
      </c>
      <c r="E66" s="8" t="s">
        <v>117</v>
      </c>
      <c r="F66" s="9">
        <v>7.556</v>
      </c>
      <c r="G66" s="9">
        <v>-3.0489999999999999</v>
      </c>
      <c r="H66" s="9">
        <v>9.8329199999999997</v>
      </c>
      <c r="I66" s="9">
        <v>16.100000000000001</v>
      </c>
      <c r="J66" s="9">
        <v>107.8</v>
      </c>
      <c r="K66" s="9">
        <v>107.8</v>
      </c>
      <c r="L66" s="9">
        <v>119</v>
      </c>
      <c r="M66" s="9">
        <v>119</v>
      </c>
    </row>
    <row r="67" spans="1:13" x14ac:dyDescent="0.25">
      <c r="A67" s="7">
        <v>1</v>
      </c>
      <c r="B67" s="7">
        <v>55</v>
      </c>
      <c r="C67" s="7">
        <v>558</v>
      </c>
      <c r="D67" s="7" t="s">
        <v>118</v>
      </c>
      <c r="E67" s="8" t="s">
        <v>119</v>
      </c>
      <c r="F67" s="9">
        <v>54.09151</v>
      </c>
      <c r="G67" s="9">
        <v>57.039000000000001</v>
      </c>
      <c r="H67" s="9">
        <v>8.1999999999999993</v>
      </c>
      <c r="I67" s="9">
        <v>215.6</v>
      </c>
      <c r="J67" s="9">
        <v>250</v>
      </c>
      <c r="K67" s="9">
        <v>200</v>
      </c>
      <c r="L67" s="9">
        <v>205</v>
      </c>
      <c r="M67" s="9">
        <v>205</v>
      </c>
    </row>
    <row r="68" spans="1:13" x14ac:dyDescent="0.25">
      <c r="A68" s="7">
        <v>1</v>
      </c>
      <c r="B68" s="7">
        <v>55</v>
      </c>
      <c r="C68" s="7">
        <v>558</v>
      </c>
      <c r="D68" s="7" t="s">
        <v>120</v>
      </c>
      <c r="E68" s="8" t="s">
        <v>121</v>
      </c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10">
        <v>1</v>
      </c>
      <c r="B69" s="10" t="s">
        <v>122</v>
      </c>
      <c r="C69" s="10"/>
      <c r="D69" s="10"/>
      <c r="E69" s="11"/>
      <c r="F69" s="12">
        <f t="shared" ref="F69:M69" si="4">SUM(F65:F68)</f>
        <v>95.403509999999997</v>
      </c>
      <c r="G69" s="12">
        <f t="shared" si="4"/>
        <v>104.93</v>
      </c>
      <c r="H69" s="12">
        <f t="shared" si="4"/>
        <v>43.502920000000003</v>
      </c>
      <c r="I69" s="12">
        <f t="shared" si="4"/>
        <v>278.5</v>
      </c>
      <c r="J69" s="12">
        <f t="shared" si="4"/>
        <v>463</v>
      </c>
      <c r="K69" s="12">
        <f t="shared" si="4"/>
        <v>413</v>
      </c>
      <c r="L69" s="12">
        <f t="shared" si="4"/>
        <v>429.2</v>
      </c>
      <c r="M69" s="12">
        <f t="shared" si="4"/>
        <v>429.2</v>
      </c>
    </row>
    <row r="70" spans="1:13" x14ac:dyDescent="0.25">
      <c r="A70" s="7">
        <v>1</v>
      </c>
      <c r="B70" s="7">
        <v>56</v>
      </c>
      <c r="C70" s="7">
        <v>563</v>
      </c>
      <c r="D70" s="7" t="s">
        <v>123</v>
      </c>
      <c r="E70" s="8" t="s">
        <v>124</v>
      </c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10">
        <v>1</v>
      </c>
      <c r="B71" s="10" t="s">
        <v>125</v>
      </c>
      <c r="C71" s="10"/>
      <c r="D71" s="10"/>
      <c r="E71" s="11"/>
      <c r="F71" s="12">
        <f t="shared" ref="F71:M71" si="5">SUM(F70)</f>
        <v>0</v>
      </c>
      <c r="G71" s="12">
        <f t="shared" si="5"/>
        <v>0</v>
      </c>
      <c r="H71" s="12">
        <f t="shared" si="5"/>
        <v>0</v>
      </c>
      <c r="I71" s="12">
        <f t="shared" si="5"/>
        <v>0</v>
      </c>
      <c r="J71" s="12">
        <f t="shared" si="5"/>
        <v>0</v>
      </c>
      <c r="K71" s="12">
        <f t="shared" si="5"/>
        <v>0</v>
      </c>
      <c r="L71" s="12">
        <f t="shared" si="5"/>
        <v>0</v>
      </c>
      <c r="M71" s="12">
        <f t="shared" si="5"/>
        <v>0</v>
      </c>
    </row>
    <row r="72" spans="1:13" x14ac:dyDescent="0.25">
      <c r="A72" s="7">
        <v>1</v>
      </c>
      <c r="B72" s="7">
        <v>60</v>
      </c>
      <c r="C72" s="7">
        <v>602</v>
      </c>
      <c r="D72" s="7" t="s">
        <v>126</v>
      </c>
      <c r="E72" s="8" t="s">
        <v>127</v>
      </c>
      <c r="F72" s="9">
        <v>529.36942999999997</v>
      </c>
      <c r="G72" s="9">
        <v>717.28957000000003</v>
      </c>
      <c r="H72" s="9">
        <v>631.00940000000003</v>
      </c>
      <c r="I72" s="9"/>
      <c r="J72" s="9"/>
      <c r="K72" s="9"/>
      <c r="L72" s="9"/>
      <c r="M72" s="9"/>
    </row>
    <row r="73" spans="1:13" x14ac:dyDescent="0.25">
      <c r="A73" s="7">
        <v>1</v>
      </c>
      <c r="B73" s="7">
        <v>60</v>
      </c>
      <c r="C73" s="7">
        <v>602</v>
      </c>
      <c r="D73" s="7" t="s">
        <v>128</v>
      </c>
      <c r="E73" s="8" t="s">
        <v>129</v>
      </c>
      <c r="F73" s="9"/>
      <c r="G73" s="9"/>
      <c r="H73" s="9"/>
      <c r="I73" s="9"/>
      <c r="J73" s="9"/>
      <c r="K73" s="9"/>
      <c r="L73" s="9"/>
      <c r="M73" s="9"/>
    </row>
    <row r="74" spans="1:13" x14ac:dyDescent="0.25">
      <c r="A74" s="7">
        <v>1</v>
      </c>
      <c r="B74" s="7">
        <v>60</v>
      </c>
      <c r="C74" s="7">
        <v>602</v>
      </c>
      <c r="D74" s="7" t="s">
        <v>130</v>
      </c>
      <c r="E74" s="8" t="s">
        <v>131</v>
      </c>
      <c r="F74" s="9"/>
      <c r="G74" s="9"/>
      <c r="H74" s="9"/>
      <c r="I74" s="9"/>
      <c r="J74" s="9"/>
      <c r="K74" s="9"/>
      <c r="L74" s="9"/>
      <c r="M74" s="9"/>
    </row>
    <row r="75" spans="1:13" x14ac:dyDescent="0.25">
      <c r="A75" s="7">
        <v>1</v>
      </c>
      <c r="B75" s="7">
        <v>60</v>
      </c>
      <c r="C75" s="7">
        <v>602</v>
      </c>
      <c r="D75" s="7" t="s">
        <v>132</v>
      </c>
      <c r="E75" s="8" t="s">
        <v>133</v>
      </c>
      <c r="F75" s="9"/>
      <c r="G75" s="9">
        <v>30.09</v>
      </c>
      <c r="H75" s="9">
        <v>10.08</v>
      </c>
      <c r="I75" s="9"/>
      <c r="J75" s="9"/>
      <c r="K75" s="9"/>
      <c r="L75" s="9"/>
      <c r="M75" s="9"/>
    </row>
    <row r="76" spans="1:13" x14ac:dyDescent="0.25">
      <c r="A76" s="7">
        <v>1</v>
      </c>
      <c r="B76" s="7">
        <v>60</v>
      </c>
      <c r="C76" s="7">
        <v>602</v>
      </c>
      <c r="D76" s="7" t="s">
        <v>134</v>
      </c>
      <c r="E76" s="8" t="s">
        <v>135</v>
      </c>
      <c r="F76" s="9"/>
      <c r="G76" s="9"/>
      <c r="H76" s="9">
        <v>6.02</v>
      </c>
      <c r="I76" s="9"/>
      <c r="J76" s="9"/>
      <c r="K76" s="9"/>
      <c r="L76" s="9"/>
      <c r="M76" s="9"/>
    </row>
    <row r="77" spans="1:13" x14ac:dyDescent="0.25">
      <c r="A77" s="7">
        <v>1</v>
      </c>
      <c r="B77" s="7">
        <v>60</v>
      </c>
      <c r="C77" s="7">
        <v>603</v>
      </c>
      <c r="D77" s="7" t="s">
        <v>136</v>
      </c>
      <c r="E77" s="8" t="s">
        <v>137</v>
      </c>
      <c r="F77" s="9"/>
      <c r="G77" s="9">
        <v>2.9</v>
      </c>
      <c r="H77" s="9"/>
      <c r="I77" s="9"/>
      <c r="J77" s="9"/>
      <c r="K77" s="9"/>
      <c r="L77" s="9"/>
      <c r="M77" s="9"/>
    </row>
    <row r="78" spans="1:13" x14ac:dyDescent="0.25">
      <c r="A78" s="7">
        <v>1</v>
      </c>
      <c r="B78" s="7">
        <v>60</v>
      </c>
      <c r="C78" s="7">
        <v>604</v>
      </c>
      <c r="D78" s="7" t="s">
        <v>138</v>
      </c>
      <c r="E78" s="8" t="s">
        <v>139</v>
      </c>
      <c r="F78" s="9"/>
      <c r="G78" s="9"/>
      <c r="H78" s="9"/>
      <c r="I78" s="9"/>
      <c r="J78" s="9"/>
      <c r="K78" s="9"/>
      <c r="L78" s="9"/>
      <c r="M78" s="9"/>
    </row>
    <row r="79" spans="1:13" x14ac:dyDescent="0.25">
      <c r="A79" s="7">
        <v>1</v>
      </c>
      <c r="B79" s="7">
        <v>60</v>
      </c>
      <c r="C79" s="7">
        <v>609</v>
      </c>
      <c r="D79" s="7" t="s">
        <v>140</v>
      </c>
      <c r="E79" s="8" t="s">
        <v>141</v>
      </c>
      <c r="F79" s="9">
        <v>123.25</v>
      </c>
      <c r="G79" s="9">
        <v>171.67500000000001</v>
      </c>
      <c r="H79" s="9">
        <v>120.95</v>
      </c>
      <c r="I79" s="9">
        <v>198.6</v>
      </c>
      <c r="J79" s="9">
        <v>198.6</v>
      </c>
      <c r="K79" s="9">
        <v>198.6</v>
      </c>
      <c r="L79" s="9">
        <v>198.6</v>
      </c>
      <c r="M79" s="9">
        <v>198.6</v>
      </c>
    </row>
    <row r="80" spans="1:13" x14ac:dyDescent="0.25">
      <c r="A80" s="7">
        <v>1</v>
      </c>
      <c r="B80" s="7">
        <v>60</v>
      </c>
      <c r="C80" s="7">
        <v>609</v>
      </c>
      <c r="D80" s="7" t="s">
        <v>142</v>
      </c>
      <c r="E80" s="8" t="s">
        <v>143</v>
      </c>
      <c r="F80" s="9"/>
      <c r="G80" s="9"/>
      <c r="H80" s="9"/>
      <c r="I80" s="9"/>
      <c r="J80" s="9"/>
      <c r="K80" s="9"/>
      <c r="L80" s="9"/>
      <c r="M80" s="9"/>
    </row>
    <row r="81" spans="1:13" x14ac:dyDescent="0.25">
      <c r="A81" s="7">
        <v>1</v>
      </c>
      <c r="B81" s="7">
        <v>60</v>
      </c>
      <c r="C81" s="7">
        <v>609</v>
      </c>
      <c r="D81" s="7" t="s">
        <v>144</v>
      </c>
      <c r="E81" s="8" t="s">
        <v>145</v>
      </c>
      <c r="F81" s="9"/>
      <c r="G81" s="9"/>
      <c r="H81" s="9"/>
      <c r="I81" s="9"/>
      <c r="J81" s="9"/>
      <c r="K81" s="9"/>
      <c r="L81" s="9"/>
      <c r="M81" s="9"/>
    </row>
    <row r="82" spans="1:13" x14ac:dyDescent="0.25">
      <c r="A82" s="7">
        <v>1</v>
      </c>
      <c r="B82" s="7">
        <v>60</v>
      </c>
      <c r="C82" s="7">
        <v>609</v>
      </c>
      <c r="D82" s="7" t="s">
        <v>146</v>
      </c>
      <c r="E82" s="8" t="s">
        <v>147</v>
      </c>
      <c r="F82" s="9"/>
      <c r="G82" s="9"/>
      <c r="H82" s="9"/>
      <c r="I82" s="9"/>
      <c r="J82" s="9"/>
      <c r="K82" s="9"/>
      <c r="L82" s="9"/>
      <c r="M82" s="9"/>
    </row>
    <row r="83" spans="1:13" x14ac:dyDescent="0.25">
      <c r="A83" s="10">
        <v>1</v>
      </c>
      <c r="B83" s="10" t="s">
        <v>148</v>
      </c>
      <c r="C83" s="10"/>
      <c r="D83" s="10"/>
      <c r="E83" s="11"/>
      <c r="F83" s="12">
        <f t="shared" ref="F83:M83" si="6">SUM(F72:F82)</f>
        <v>652.61942999999997</v>
      </c>
      <c r="G83" s="12">
        <f t="shared" si="6"/>
        <v>921.9545700000001</v>
      </c>
      <c r="H83" s="12">
        <f t="shared" si="6"/>
        <v>768.0594000000001</v>
      </c>
      <c r="I83" s="12">
        <f t="shared" si="6"/>
        <v>198.6</v>
      </c>
      <c r="J83" s="12">
        <f t="shared" si="6"/>
        <v>198.6</v>
      </c>
      <c r="K83" s="12">
        <f t="shared" si="6"/>
        <v>198.6</v>
      </c>
      <c r="L83" s="12">
        <f t="shared" si="6"/>
        <v>198.6</v>
      </c>
      <c r="M83" s="12">
        <f t="shared" si="6"/>
        <v>198.6</v>
      </c>
    </row>
    <row r="84" spans="1:13" x14ac:dyDescent="0.25">
      <c r="A84" s="7">
        <v>1</v>
      </c>
      <c r="B84" s="7">
        <v>64</v>
      </c>
      <c r="C84" s="7">
        <v>648</v>
      </c>
      <c r="D84" s="7" t="s">
        <v>149</v>
      </c>
      <c r="E84" s="8" t="s">
        <v>150</v>
      </c>
      <c r="F84" s="9">
        <v>300</v>
      </c>
      <c r="G84" s="9"/>
      <c r="H84" s="9"/>
      <c r="I84" s="9">
        <v>100</v>
      </c>
      <c r="J84" s="9"/>
      <c r="K84" s="9"/>
      <c r="L84" s="9"/>
      <c r="M84" s="9"/>
    </row>
    <row r="85" spans="1:13" x14ac:dyDescent="0.25">
      <c r="A85" s="7">
        <v>1</v>
      </c>
      <c r="B85" s="7">
        <v>64</v>
      </c>
      <c r="C85" s="7">
        <v>648</v>
      </c>
      <c r="D85" s="7" t="s">
        <v>151</v>
      </c>
      <c r="E85" s="8" t="s">
        <v>152</v>
      </c>
      <c r="F85" s="9">
        <v>20</v>
      </c>
      <c r="G85" s="9"/>
      <c r="H85" s="9"/>
      <c r="I85" s="9"/>
      <c r="J85" s="9"/>
      <c r="K85" s="9"/>
      <c r="L85" s="9"/>
      <c r="M85" s="9"/>
    </row>
    <row r="86" spans="1:13" x14ac:dyDescent="0.25">
      <c r="A86" s="7">
        <v>1</v>
      </c>
      <c r="B86" s="7">
        <v>64</v>
      </c>
      <c r="C86" s="7">
        <v>648</v>
      </c>
      <c r="D86" s="7" t="s">
        <v>153</v>
      </c>
      <c r="E86" s="8" t="s">
        <v>154</v>
      </c>
      <c r="F86" s="9"/>
      <c r="G86" s="9"/>
      <c r="H86" s="9"/>
      <c r="I86" s="9"/>
      <c r="J86" s="9"/>
      <c r="K86" s="9"/>
      <c r="L86" s="9"/>
      <c r="M86" s="9"/>
    </row>
    <row r="87" spans="1:13" x14ac:dyDescent="0.25">
      <c r="A87" s="7">
        <v>1</v>
      </c>
      <c r="B87" s="7">
        <v>64</v>
      </c>
      <c r="C87" s="7">
        <v>648</v>
      </c>
      <c r="D87" s="7" t="s">
        <v>155</v>
      </c>
      <c r="E87" s="8" t="s">
        <v>156</v>
      </c>
      <c r="F87" s="9"/>
      <c r="G87" s="9"/>
      <c r="H87" s="9"/>
      <c r="I87" s="9"/>
      <c r="J87" s="9"/>
      <c r="K87" s="9"/>
      <c r="L87" s="9"/>
      <c r="M87" s="9"/>
    </row>
    <row r="88" spans="1:13" x14ac:dyDescent="0.25">
      <c r="A88" s="7">
        <v>1</v>
      </c>
      <c r="B88" s="7">
        <v>64</v>
      </c>
      <c r="C88" s="7">
        <v>648</v>
      </c>
      <c r="D88" s="7" t="s">
        <v>157</v>
      </c>
      <c r="E88" s="8" t="s">
        <v>154</v>
      </c>
      <c r="F88" s="9"/>
      <c r="G88" s="9"/>
      <c r="H88" s="9"/>
      <c r="I88" s="9"/>
      <c r="J88" s="9"/>
      <c r="K88" s="9"/>
      <c r="L88" s="9"/>
      <c r="M88" s="9"/>
    </row>
    <row r="89" spans="1:13" x14ac:dyDescent="0.25">
      <c r="A89" s="7">
        <v>1</v>
      </c>
      <c r="B89" s="7">
        <v>64</v>
      </c>
      <c r="C89" s="7">
        <v>649</v>
      </c>
      <c r="D89" s="7" t="s">
        <v>158</v>
      </c>
      <c r="E89" s="8" t="s">
        <v>159</v>
      </c>
      <c r="F89" s="9">
        <v>2.36</v>
      </c>
      <c r="G89" s="9"/>
      <c r="H89" s="9"/>
      <c r="I89" s="9"/>
      <c r="J89" s="9"/>
      <c r="K89" s="9"/>
      <c r="L89" s="9"/>
      <c r="M89" s="9"/>
    </row>
    <row r="90" spans="1:13" x14ac:dyDescent="0.25">
      <c r="A90" s="7">
        <v>1</v>
      </c>
      <c r="B90" s="7">
        <v>64</v>
      </c>
      <c r="C90" s="7">
        <v>649</v>
      </c>
      <c r="D90" s="7" t="s">
        <v>160</v>
      </c>
      <c r="E90" s="8" t="s">
        <v>161</v>
      </c>
      <c r="F90" s="9">
        <v>18.221</v>
      </c>
      <c r="G90" s="9">
        <v>5.7</v>
      </c>
      <c r="H90" s="9"/>
      <c r="I90" s="9"/>
      <c r="J90" s="9"/>
      <c r="K90" s="9"/>
      <c r="L90" s="9"/>
      <c r="M90" s="9"/>
    </row>
    <row r="91" spans="1:13" x14ac:dyDescent="0.25">
      <c r="A91" s="7">
        <v>1</v>
      </c>
      <c r="B91" s="7">
        <v>64</v>
      </c>
      <c r="C91" s="7">
        <v>649</v>
      </c>
      <c r="D91" s="7" t="s">
        <v>162</v>
      </c>
      <c r="E91" s="8" t="s">
        <v>163</v>
      </c>
      <c r="F91" s="9"/>
      <c r="G91" s="9">
        <v>3.8420000000000001</v>
      </c>
      <c r="H91" s="9"/>
      <c r="I91" s="9"/>
      <c r="J91" s="9"/>
      <c r="K91" s="9"/>
      <c r="L91" s="9"/>
      <c r="M91" s="9"/>
    </row>
    <row r="92" spans="1:13" x14ac:dyDescent="0.25">
      <c r="A92" s="10">
        <v>1</v>
      </c>
      <c r="B92" s="10" t="s">
        <v>164</v>
      </c>
      <c r="C92" s="10"/>
      <c r="D92" s="10"/>
      <c r="E92" s="11"/>
      <c r="F92" s="12">
        <f t="shared" ref="F92:M92" si="7">SUM(F84:F91)</f>
        <v>340.58100000000002</v>
      </c>
      <c r="G92" s="12">
        <f t="shared" si="7"/>
        <v>9.5419999999999998</v>
      </c>
      <c r="H92" s="12">
        <f t="shared" si="7"/>
        <v>0</v>
      </c>
      <c r="I92" s="12">
        <f t="shared" si="7"/>
        <v>100</v>
      </c>
      <c r="J92" s="12">
        <f t="shared" si="7"/>
        <v>0</v>
      </c>
      <c r="K92" s="12">
        <f t="shared" si="7"/>
        <v>0</v>
      </c>
      <c r="L92" s="12">
        <f t="shared" si="7"/>
        <v>0</v>
      </c>
      <c r="M92" s="12">
        <f t="shared" si="7"/>
        <v>0</v>
      </c>
    </row>
    <row r="93" spans="1:13" x14ac:dyDescent="0.25">
      <c r="A93" s="24">
        <v>1</v>
      </c>
      <c r="B93" s="24">
        <v>67</v>
      </c>
      <c r="C93" s="24">
        <v>672</v>
      </c>
      <c r="D93" s="24" t="s">
        <v>165</v>
      </c>
      <c r="E93" s="25" t="s">
        <v>166</v>
      </c>
      <c r="F93" s="26">
        <v>495</v>
      </c>
      <c r="G93" s="26">
        <v>897.8</v>
      </c>
      <c r="H93" s="26">
        <v>673.8</v>
      </c>
      <c r="I93" s="26">
        <v>1346.8</v>
      </c>
      <c r="J93" s="26">
        <v>1554.5</v>
      </c>
      <c r="K93" s="26">
        <v>1587.7</v>
      </c>
      <c r="L93" s="26">
        <v>1621</v>
      </c>
      <c r="M93" s="26">
        <v>1621</v>
      </c>
    </row>
    <row r="94" spans="1:13" x14ac:dyDescent="0.25">
      <c r="A94" s="7">
        <v>1</v>
      </c>
      <c r="B94" s="7">
        <v>67</v>
      </c>
      <c r="C94" s="7">
        <v>672</v>
      </c>
      <c r="D94" s="7" t="s">
        <v>167</v>
      </c>
      <c r="E94" s="8" t="s">
        <v>168</v>
      </c>
      <c r="F94" s="9"/>
      <c r="G94" s="9">
        <v>-644.07799999999997</v>
      </c>
      <c r="H94" s="9"/>
      <c r="I94" s="9"/>
      <c r="J94" s="9"/>
      <c r="K94" s="9"/>
      <c r="L94" s="9"/>
      <c r="M94" s="9"/>
    </row>
    <row r="95" spans="1:13" x14ac:dyDescent="0.25">
      <c r="A95" s="10">
        <v>1</v>
      </c>
      <c r="B95" s="10" t="s">
        <v>169</v>
      </c>
      <c r="C95" s="10"/>
      <c r="D95" s="10"/>
      <c r="E95" s="11"/>
      <c r="F95" s="12">
        <f t="shared" ref="F95:M95" si="8">SUM(F93:F94)</f>
        <v>495</v>
      </c>
      <c r="G95" s="12">
        <f t="shared" si="8"/>
        <v>253.72199999999998</v>
      </c>
      <c r="H95" s="12">
        <f t="shared" si="8"/>
        <v>673.8</v>
      </c>
      <c r="I95" s="12">
        <f t="shared" si="8"/>
        <v>1346.8</v>
      </c>
      <c r="J95" s="12">
        <f t="shared" si="8"/>
        <v>1554.5</v>
      </c>
      <c r="K95" s="12">
        <f t="shared" si="8"/>
        <v>1587.7</v>
      </c>
      <c r="L95" s="12">
        <f t="shared" si="8"/>
        <v>1621</v>
      </c>
      <c r="M95" s="12">
        <f t="shared" si="8"/>
        <v>1621</v>
      </c>
    </row>
    <row r="96" spans="1:13" x14ac:dyDescent="0.25">
      <c r="A96" s="10">
        <v>1</v>
      </c>
      <c r="B96" s="10"/>
      <c r="C96" s="10"/>
      <c r="D96" s="10"/>
      <c r="E96" s="11" t="s">
        <v>179</v>
      </c>
      <c r="F96" s="12">
        <f t="shared" ref="F96:M96" si="9">F83+F92+F95</f>
        <v>1488.2004299999999</v>
      </c>
      <c r="G96" s="12">
        <f t="shared" si="9"/>
        <v>1185.21857</v>
      </c>
      <c r="H96" s="12">
        <f t="shared" si="9"/>
        <v>1441.8594000000001</v>
      </c>
      <c r="I96" s="12">
        <f t="shared" si="9"/>
        <v>1645.4</v>
      </c>
      <c r="J96" s="12">
        <f t="shared" si="9"/>
        <v>1753.1</v>
      </c>
      <c r="K96" s="12">
        <f t="shared" si="9"/>
        <v>1786.3</v>
      </c>
      <c r="L96" s="12">
        <f t="shared" si="9"/>
        <v>1819.6</v>
      </c>
      <c r="M96" s="12">
        <f t="shared" si="9"/>
        <v>1819.6</v>
      </c>
    </row>
    <row r="97" spans="1:25" x14ac:dyDescent="0.25">
      <c r="A97" s="10">
        <v>1</v>
      </c>
      <c r="B97" s="10"/>
      <c r="C97" s="10"/>
      <c r="D97" s="10"/>
      <c r="E97" s="11" t="s">
        <v>180</v>
      </c>
      <c r="F97" s="12">
        <f t="shared" ref="F97:M97" si="10">F27+F51+F61+F64+F69+F71</f>
        <v>1485.8312899999999</v>
      </c>
      <c r="G97" s="12">
        <f t="shared" si="10"/>
        <v>1790.25017</v>
      </c>
      <c r="H97" s="12">
        <f t="shared" si="10"/>
        <v>1158.2371299999998</v>
      </c>
      <c r="I97" s="12">
        <f t="shared" si="10"/>
        <v>1645.4</v>
      </c>
      <c r="J97" s="12">
        <f t="shared" si="10"/>
        <v>1753.1</v>
      </c>
      <c r="K97" s="12">
        <f t="shared" si="10"/>
        <v>1786.2999999999997</v>
      </c>
      <c r="L97" s="12">
        <f t="shared" si="10"/>
        <v>1819.6000000000001</v>
      </c>
      <c r="M97" s="12">
        <f t="shared" si="10"/>
        <v>1819.6000000000001</v>
      </c>
    </row>
    <row r="98" spans="1:25" x14ac:dyDescent="0.25">
      <c r="A98" s="10">
        <v>1</v>
      </c>
      <c r="B98" s="10"/>
      <c r="C98" s="10"/>
      <c r="D98" s="10"/>
      <c r="E98" s="11" t="s">
        <v>181</v>
      </c>
      <c r="F98" s="12">
        <f t="shared" ref="F98:M98" si="11">F96-F97</f>
        <v>2.3691400000000158</v>
      </c>
      <c r="G98" s="12">
        <f t="shared" si="11"/>
        <v>-605.03160000000003</v>
      </c>
      <c r="H98" s="12">
        <f t="shared" si="11"/>
        <v>283.6222700000003</v>
      </c>
      <c r="I98" s="12">
        <f t="shared" si="11"/>
        <v>0</v>
      </c>
      <c r="J98" s="12">
        <f t="shared" si="11"/>
        <v>0</v>
      </c>
      <c r="K98" s="12">
        <f t="shared" si="11"/>
        <v>0</v>
      </c>
      <c r="L98" s="12">
        <f t="shared" si="11"/>
        <v>0</v>
      </c>
      <c r="M98" s="12">
        <f t="shared" si="11"/>
        <v>0</v>
      </c>
    </row>
    <row r="99" spans="1:25" x14ac:dyDescent="0.25">
      <c r="A99" s="18"/>
      <c r="B99" s="19"/>
      <c r="C99" s="18"/>
      <c r="D99" s="18"/>
      <c r="E99" s="20"/>
      <c r="F99" s="21"/>
      <c r="G99" s="21"/>
      <c r="H99" s="21"/>
      <c r="I99" s="21"/>
      <c r="J99" s="21"/>
      <c r="K99" s="21"/>
      <c r="L99" s="21"/>
      <c r="M99" s="21"/>
      <c r="N99" s="22"/>
    </row>
    <row r="100" spans="1:25" x14ac:dyDescent="0.25">
      <c r="A100" s="15">
        <v>2</v>
      </c>
      <c r="B100" s="16" t="s">
        <v>177</v>
      </c>
      <c r="C100" s="15"/>
      <c r="D100" s="15"/>
      <c r="E100" s="17"/>
      <c r="F100" s="9" t="s">
        <v>186</v>
      </c>
      <c r="G100" s="9"/>
      <c r="H100" s="9"/>
      <c r="I100" s="9"/>
      <c r="J100" s="9"/>
      <c r="K100" s="9"/>
      <c r="L100" s="9"/>
      <c r="M100" s="9"/>
    </row>
    <row r="106" spans="1:25" ht="16.5" thickBot="1" x14ac:dyDescent="0.3">
      <c r="E106" s="29" t="s">
        <v>187</v>
      </c>
      <c r="F106" s="31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31"/>
      <c r="Y106" s="30"/>
    </row>
    <row r="107" spans="1:25" ht="16.5" thickBot="1" x14ac:dyDescent="0.3">
      <c r="E107" s="32" t="s">
        <v>188</v>
      </c>
      <c r="F107" s="56">
        <v>35</v>
      </c>
      <c r="G107" s="57"/>
      <c r="H107" s="58"/>
      <c r="I107" s="59"/>
      <c r="J107" s="59"/>
      <c r="K107" s="59"/>
      <c r="L107" s="59"/>
      <c r="M107" s="59"/>
      <c r="N107" s="59"/>
      <c r="O107" s="63"/>
      <c r="P107" s="63"/>
      <c r="Q107" s="60"/>
      <c r="R107" s="60"/>
      <c r="S107" s="60"/>
      <c r="T107" s="60"/>
      <c r="U107" s="60"/>
      <c r="V107" s="60"/>
      <c r="W107" s="60"/>
      <c r="X107" s="60"/>
      <c r="Y107" s="60"/>
    </row>
    <row r="108" spans="1:25" ht="16.5" thickBot="1" x14ac:dyDescent="0.3">
      <c r="E108" s="33" t="s">
        <v>198</v>
      </c>
      <c r="F108" s="56">
        <v>20</v>
      </c>
      <c r="G108" s="57"/>
      <c r="H108" s="58"/>
      <c r="I108" s="59"/>
      <c r="J108" s="59"/>
      <c r="K108" s="59"/>
      <c r="L108" s="59"/>
      <c r="M108" s="59"/>
      <c r="N108" s="59"/>
      <c r="O108" s="63"/>
      <c r="P108" s="63"/>
      <c r="Q108" s="60"/>
      <c r="R108" s="60"/>
      <c r="S108" s="60"/>
      <c r="T108" s="60"/>
      <c r="U108" s="60"/>
      <c r="V108" s="60"/>
      <c r="W108" s="60"/>
      <c r="X108" s="60"/>
      <c r="Y108" s="60"/>
    </row>
    <row r="109" spans="1:25" ht="16.5" thickBot="1" x14ac:dyDescent="0.3">
      <c r="E109" s="33" t="s">
        <v>205</v>
      </c>
      <c r="F109" s="56">
        <v>15</v>
      </c>
      <c r="G109" s="57"/>
      <c r="H109" s="58"/>
      <c r="I109" s="59"/>
      <c r="J109" s="59"/>
      <c r="K109" s="59"/>
      <c r="L109" s="59"/>
      <c r="M109" s="59"/>
      <c r="N109" s="59"/>
      <c r="O109" s="63"/>
      <c r="P109" s="63"/>
      <c r="Q109" s="60"/>
      <c r="R109" s="60"/>
      <c r="S109" s="60"/>
      <c r="T109" s="60"/>
      <c r="U109" s="60"/>
      <c r="V109" s="60"/>
      <c r="W109" s="60"/>
      <c r="X109" s="60"/>
      <c r="Y109" s="60"/>
    </row>
    <row r="110" spans="1:25" ht="16.5" thickBot="1" x14ac:dyDescent="0.3">
      <c r="E110" s="67" t="s">
        <v>206</v>
      </c>
      <c r="F110" s="68">
        <v>10</v>
      </c>
      <c r="G110" s="69"/>
      <c r="H110" s="58"/>
      <c r="I110" s="59"/>
      <c r="J110" s="59"/>
      <c r="K110" s="59"/>
      <c r="L110" s="59"/>
      <c r="M110" s="59"/>
      <c r="N110" s="59"/>
      <c r="O110" s="63"/>
      <c r="P110" s="63"/>
      <c r="Q110" s="60"/>
      <c r="R110" s="60"/>
      <c r="S110" s="60"/>
      <c r="T110" s="60"/>
      <c r="U110" s="60"/>
      <c r="V110" s="60"/>
      <c r="W110" s="60"/>
      <c r="X110" s="60"/>
      <c r="Y110" s="60"/>
    </row>
    <row r="111" spans="1:25" ht="16.5" thickBot="1" x14ac:dyDescent="0.3">
      <c r="E111" s="32" t="s">
        <v>207</v>
      </c>
      <c r="F111" s="70"/>
      <c r="G111" s="70">
        <v>10</v>
      </c>
      <c r="H111" s="66"/>
      <c r="I111" s="34"/>
      <c r="J111" s="34"/>
      <c r="K111" s="34"/>
      <c r="L111" s="34"/>
      <c r="M111" s="34"/>
      <c r="N111" s="34"/>
      <c r="O111" s="35"/>
      <c r="P111" s="35"/>
      <c r="Q111" s="36"/>
      <c r="R111" s="36"/>
      <c r="S111" s="36"/>
      <c r="T111" s="36"/>
      <c r="U111" s="36"/>
      <c r="V111" s="36"/>
      <c r="W111" s="36"/>
      <c r="X111" s="36"/>
      <c r="Y111" s="36"/>
    </row>
    <row r="112" spans="1:25" ht="16.5" thickBot="1" x14ac:dyDescent="0.3">
      <c r="E112" s="32" t="s">
        <v>208</v>
      </c>
      <c r="F112" s="70"/>
      <c r="G112" s="70">
        <v>10</v>
      </c>
      <c r="H112" s="66"/>
      <c r="I112" s="34"/>
      <c r="J112" s="34"/>
      <c r="K112" s="34"/>
      <c r="L112" s="34"/>
      <c r="M112" s="34"/>
      <c r="N112" s="34"/>
      <c r="O112" s="35"/>
      <c r="P112" s="35"/>
      <c r="Q112" s="36"/>
      <c r="R112" s="36"/>
      <c r="S112" s="36"/>
      <c r="T112" s="36"/>
      <c r="U112" s="36"/>
      <c r="V112" s="36"/>
      <c r="W112" s="36"/>
      <c r="X112" s="36"/>
      <c r="Y112" s="36"/>
    </row>
    <row r="113" spans="5:25" x14ac:dyDescent="0.25">
      <c r="E113" s="31"/>
      <c r="F113" s="31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31"/>
      <c r="Y113" s="30"/>
    </row>
    <row r="114" spans="5:25" ht="16.5" thickBot="1" x14ac:dyDescent="0.3">
      <c r="E114" s="29" t="s">
        <v>189</v>
      </c>
      <c r="F114" s="31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31"/>
      <c r="Y114" s="30"/>
    </row>
    <row r="115" spans="5:25" ht="16.5" thickBot="1" x14ac:dyDescent="0.3">
      <c r="E115" s="32" t="s">
        <v>199</v>
      </c>
      <c r="F115" s="64">
        <v>30</v>
      </c>
      <c r="G115" s="57"/>
      <c r="H115" s="58"/>
      <c r="I115" s="59"/>
      <c r="J115" s="59"/>
      <c r="K115" s="59"/>
      <c r="L115" s="59"/>
      <c r="M115" s="59"/>
      <c r="N115" s="59"/>
      <c r="O115" s="63"/>
      <c r="P115" s="63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5:25" ht="16.5" thickBot="1" x14ac:dyDescent="0.3">
      <c r="E116" s="33" t="s">
        <v>198</v>
      </c>
      <c r="F116" s="64">
        <v>50</v>
      </c>
      <c r="G116" s="65"/>
      <c r="H116" s="58"/>
      <c r="I116" s="59"/>
      <c r="J116" s="59"/>
      <c r="K116" s="59"/>
      <c r="L116" s="59"/>
      <c r="M116" s="59"/>
      <c r="N116" s="59"/>
      <c r="O116" s="63"/>
      <c r="P116" s="63"/>
      <c r="Q116" s="60"/>
      <c r="R116" s="60"/>
      <c r="S116" s="60"/>
      <c r="T116" s="60"/>
      <c r="U116" s="60"/>
      <c r="V116" s="60"/>
      <c r="W116" s="60"/>
      <c r="X116" s="60"/>
      <c r="Y116" s="60"/>
    </row>
    <row r="117" spans="5:25" ht="16.5" thickBot="1" x14ac:dyDescent="0.3">
      <c r="E117" s="33" t="s">
        <v>200</v>
      </c>
      <c r="F117" s="56">
        <v>70</v>
      </c>
      <c r="G117" s="57"/>
      <c r="H117" s="58"/>
      <c r="I117" s="59"/>
      <c r="J117" s="59"/>
      <c r="K117" s="59"/>
      <c r="L117" s="59"/>
      <c r="M117" s="59"/>
      <c r="N117" s="59"/>
      <c r="O117" s="63"/>
      <c r="P117" s="63"/>
      <c r="Q117" s="60"/>
      <c r="R117" s="60"/>
      <c r="S117" s="60"/>
      <c r="T117" s="60"/>
      <c r="U117" s="60"/>
      <c r="V117" s="60"/>
      <c r="W117" s="60"/>
      <c r="X117" s="60"/>
      <c r="Y117" s="60"/>
    </row>
    <row r="118" spans="5:25" ht="16.5" thickBot="1" x14ac:dyDescent="0.3">
      <c r="E118" s="33" t="s">
        <v>202</v>
      </c>
      <c r="F118" s="56">
        <v>30</v>
      </c>
      <c r="G118" s="57"/>
      <c r="H118" s="58"/>
      <c r="I118" s="59"/>
      <c r="J118" s="59"/>
      <c r="K118" s="59"/>
      <c r="L118" s="59"/>
      <c r="M118" s="59"/>
      <c r="N118" s="59"/>
      <c r="O118" s="63"/>
      <c r="P118" s="63"/>
      <c r="Q118" s="60"/>
      <c r="R118" s="60"/>
      <c r="S118" s="60"/>
      <c r="T118" s="60"/>
      <c r="U118" s="60"/>
      <c r="V118" s="60"/>
      <c r="W118" s="60"/>
      <c r="X118" s="60"/>
      <c r="Y118" s="60"/>
    </row>
    <row r="119" spans="5:25" ht="16.5" thickBot="1" x14ac:dyDescent="0.3">
      <c r="E119" s="33" t="s">
        <v>203</v>
      </c>
      <c r="F119" s="56">
        <v>30</v>
      </c>
      <c r="G119" s="57"/>
      <c r="H119" s="58"/>
      <c r="I119" s="59"/>
      <c r="J119" s="59"/>
      <c r="K119" s="59"/>
      <c r="L119" s="59"/>
      <c r="M119" s="59"/>
      <c r="N119" s="59"/>
      <c r="O119" s="59"/>
      <c r="P119" s="59"/>
      <c r="Q119" s="60"/>
      <c r="R119" s="60"/>
      <c r="S119" s="60"/>
      <c r="T119" s="60"/>
      <c r="U119" s="60"/>
      <c r="V119" s="60"/>
      <c r="W119" s="60"/>
      <c r="X119" s="60"/>
      <c r="Y119" s="60"/>
    </row>
    <row r="120" spans="5:25" ht="16.5" thickBot="1" x14ac:dyDescent="0.3">
      <c r="E120" s="33" t="s">
        <v>204</v>
      </c>
      <c r="F120" s="56">
        <v>40</v>
      </c>
      <c r="G120" s="57"/>
      <c r="H120" s="58"/>
      <c r="I120" s="59"/>
      <c r="J120" s="59"/>
      <c r="K120" s="59"/>
      <c r="L120" s="59"/>
      <c r="M120" s="59"/>
      <c r="N120" s="59"/>
      <c r="O120" s="59"/>
      <c r="P120" s="59"/>
      <c r="Q120" s="60"/>
      <c r="R120" s="60"/>
      <c r="S120" s="60"/>
      <c r="T120" s="60"/>
      <c r="U120" s="60"/>
      <c r="V120" s="60"/>
      <c r="W120" s="60"/>
      <c r="X120" s="60"/>
      <c r="Y120" s="60"/>
    </row>
    <row r="121" spans="5:25" x14ac:dyDescent="0.25">
      <c r="E121" s="31"/>
      <c r="F121" s="61"/>
      <c r="G121" s="61"/>
      <c r="H121" s="59"/>
      <c r="I121" s="59"/>
      <c r="J121" s="59"/>
      <c r="K121" s="62">
        <v>307</v>
      </c>
      <c r="L121" s="62"/>
      <c r="M121" s="62"/>
      <c r="N121" s="59"/>
      <c r="O121" s="59"/>
      <c r="P121" s="59"/>
      <c r="Q121" s="59"/>
      <c r="R121" s="59"/>
      <c r="S121" s="59"/>
      <c r="T121" s="31"/>
      <c r="U121" s="59"/>
      <c r="V121" s="59"/>
      <c r="W121" s="60"/>
      <c r="X121" s="60"/>
      <c r="Y121" s="60"/>
    </row>
    <row r="122" spans="5:25" x14ac:dyDescent="0.25">
      <c r="E122" s="31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31"/>
      <c r="U122" s="59"/>
      <c r="V122" s="59"/>
      <c r="W122" s="60"/>
      <c r="X122" s="60"/>
      <c r="Y122" s="60"/>
    </row>
    <row r="123" spans="5:25" ht="16.5" thickBot="1" x14ac:dyDescent="0.3"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5:25" ht="16.5" thickBot="1" x14ac:dyDescent="0.3">
      <c r="E124" s="42" t="s">
        <v>190</v>
      </c>
      <c r="F124" s="43" t="s">
        <v>191</v>
      </c>
      <c r="G124" s="43" t="s">
        <v>192</v>
      </c>
      <c r="H124" s="43"/>
      <c r="I124" s="43"/>
      <c r="J124" s="43"/>
      <c r="K124" s="43" t="s">
        <v>193</v>
      </c>
      <c r="L124" s="43"/>
      <c r="M124" s="39"/>
      <c r="N124" s="38"/>
    </row>
    <row r="125" spans="5:25" ht="16.5" thickBot="1" x14ac:dyDescent="0.3">
      <c r="E125" s="40" t="s">
        <v>194</v>
      </c>
      <c r="F125" s="44">
        <v>467949</v>
      </c>
      <c r="G125" s="41"/>
      <c r="H125" s="44">
        <v>200000</v>
      </c>
      <c r="I125" s="45" t="s">
        <v>197</v>
      </c>
      <c r="J125" s="45"/>
      <c r="K125" s="45"/>
      <c r="L125" s="44"/>
      <c r="M125" s="41"/>
      <c r="N125" s="38"/>
    </row>
    <row r="126" spans="5:25" ht="16.5" thickBot="1" x14ac:dyDescent="0.3">
      <c r="E126" s="40" t="s">
        <v>195</v>
      </c>
      <c r="F126" s="44">
        <v>242679</v>
      </c>
      <c r="G126" s="41"/>
      <c r="H126" s="44">
        <v>150000</v>
      </c>
      <c r="I126" s="45" t="s">
        <v>201</v>
      </c>
      <c r="J126" s="41"/>
      <c r="K126" s="41"/>
      <c r="L126" s="44"/>
      <c r="M126" s="46"/>
      <c r="N126" s="38"/>
    </row>
    <row r="127" spans="5:25" x14ac:dyDescent="0.25">
      <c r="E127" s="47"/>
      <c r="F127"/>
      <c r="G127"/>
      <c r="H127"/>
      <c r="I127"/>
      <c r="J127"/>
      <c r="K127"/>
      <c r="L127"/>
      <c r="M127"/>
    </row>
    <row r="128" spans="5:25" x14ac:dyDescent="0.25">
      <c r="E128" s="49"/>
      <c r="F128"/>
      <c r="G128"/>
      <c r="H128"/>
      <c r="I128"/>
      <c r="J128"/>
      <c r="K128"/>
      <c r="L128"/>
      <c r="M128"/>
    </row>
    <row r="129" spans="5:13" x14ac:dyDescent="0.25">
      <c r="E129" s="50"/>
      <c r="F129"/>
      <c r="G129"/>
      <c r="H129"/>
      <c r="I129"/>
      <c r="J129"/>
      <c r="K129"/>
      <c r="L129"/>
      <c r="M129"/>
    </row>
    <row r="130" spans="5:13" x14ac:dyDescent="0.25">
      <c r="E130" s="51"/>
      <c r="F130"/>
      <c r="G130"/>
      <c r="H130"/>
      <c r="I130"/>
      <c r="J130"/>
      <c r="K130"/>
      <c r="L130"/>
      <c r="M130"/>
    </row>
    <row r="131" spans="5:13" x14ac:dyDescent="0.25">
      <c r="E131" s="52"/>
      <c r="F131"/>
      <c r="G131"/>
      <c r="H131"/>
      <c r="I131"/>
      <c r="J131"/>
      <c r="K131"/>
      <c r="L131"/>
      <c r="M131"/>
    </row>
    <row r="132" spans="5:13" x14ac:dyDescent="0.25">
      <c r="E132" s="49"/>
      <c r="F132"/>
      <c r="G132"/>
      <c r="H132"/>
      <c r="I132"/>
      <c r="J132"/>
      <c r="K132"/>
      <c r="L132"/>
      <c r="M132"/>
    </row>
    <row r="133" spans="5:13" x14ac:dyDescent="0.25">
      <c r="E133" s="48"/>
      <c r="F133"/>
      <c r="G133"/>
      <c r="H133"/>
      <c r="I133"/>
      <c r="J133"/>
      <c r="K133"/>
      <c r="L133"/>
      <c r="M133"/>
    </row>
    <row r="134" spans="5:13" x14ac:dyDescent="0.25">
      <c r="E134" s="48"/>
      <c r="F134"/>
      <c r="G134"/>
      <c r="H134"/>
      <c r="I134"/>
      <c r="J134"/>
      <c r="K134"/>
      <c r="L134"/>
      <c r="M134"/>
    </row>
    <row r="135" spans="5:13" x14ac:dyDescent="0.25">
      <c r="E135" s="53"/>
      <c r="F135"/>
      <c r="G135"/>
      <c r="H135"/>
      <c r="I135"/>
      <c r="J135"/>
      <c r="K135"/>
      <c r="L135"/>
      <c r="M135"/>
    </row>
    <row r="136" spans="5:13" x14ac:dyDescent="0.25">
      <c r="E136" s="54"/>
      <c r="F136"/>
      <c r="G136"/>
      <c r="H136"/>
      <c r="I136"/>
      <c r="J136"/>
      <c r="K136"/>
      <c r="L136"/>
      <c r="M136"/>
    </row>
    <row r="137" spans="5:13" x14ac:dyDescent="0.25">
      <c r="E137" s="48"/>
      <c r="F137"/>
      <c r="G137"/>
      <c r="H137"/>
      <c r="I137"/>
      <c r="J137"/>
      <c r="K137"/>
      <c r="L137"/>
      <c r="M137"/>
    </row>
    <row r="138" spans="5:13" x14ac:dyDescent="0.25">
      <c r="E138" s="54"/>
      <c r="F138"/>
      <c r="G138"/>
      <c r="H138"/>
      <c r="I138"/>
      <c r="J138"/>
      <c r="K138"/>
      <c r="L138"/>
      <c r="M138"/>
    </row>
    <row r="139" spans="5:13" x14ac:dyDescent="0.25">
      <c r="E139" s="55" t="s">
        <v>196</v>
      </c>
      <c r="F139"/>
      <c r="G139"/>
      <c r="H139"/>
      <c r="I139"/>
      <c r="J139"/>
      <c r="K139"/>
      <c r="L139"/>
      <c r="M139"/>
    </row>
    <row r="140" spans="5:13" x14ac:dyDescent="0.25">
      <c r="E140" s="37"/>
    </row>
  </sheetData>
  <mergeCells count="92">
    <mergeCell ref="F107:G107"/>
    <mergeCell ref="H107:I107"/>
    <mergeCell ref="J107:L107"/>
    <mergeCell ref="M107:N107"/>
    <mergeCell ref="O107:P107"/>
    <mergeCell ref="Q107:Y107"/>
    <mergeCell ref="G106:H106"/>
    <mergeCell ref="I106:K106"/>
    <mergeCell ref="L106:O106"/>
    <mergeCell ref="P106:R106"/>
    <mergeCell ref="S106:U106"/>
    <mergeCell ref="V106:W106"/>
    <mergeCell ref="F109:G109"/>
    <mergeCell ref="H109:I109"/>
    <mergeCell ref="J109:L109"/>
    <mergeCell ref="M109:N109"/>
    <mergeCell ref="O109:P109"/>
    <mergeCell ref="Q109:Y109"/>
    <mergeCell ref="F108:G108"/>
    <mergeCell ref="H108:I108"/>
    <mergeCell ref="J108:L108"/>
    <mergeCell ref="M108:N108"/>
    <mergeCell ref="O108:P108"/>
    <mergeCell ref="Q108:Y108"/>
    <mergeCell ref="G113:H113"/>
    <mergeCell ref="I113:K113"/>
    <mergeCell ref="L113:O113"/>
    <mergeCell ref="P113:R113"/>
    <mergeCell ref="S113:U113"/>
    <mergeCell ref="V113:W113"/>
    <mergeCell ref="F110:G110"/>
    <mergeCell ref="H110:I110"/>
    <mergeCell ref="J110:L110"/>
    <mergeCell ref="M110:N110"/>
    <mergeCell ref="O110:P110"/>
    <mergeCell ref="Q110:Y110"/>
    <mergeCell ref="F115:G115"/>
    <mergeCell ref="H115:I115"/>
    <mergeCell ref="J115:L115"/>
    <mergeCell ref="M115:N115"/>
    <mergeCell ref="O115:P115"/>
    <mergeCell ref="Q115:Y115"/>
    <mergeCell ref="G114:H114"/>
    <mergeCell ref="I114:K114"/>
    <mergeCell ref="L114:O114"/>
    <mergeCell ref="P114:R114"/>
    <mergeCell ref="S114:U114"/>
    <mergeCell ref="V114:W114"/>
    <mergeCell ref="F117:G117"/>
    <mergeCell ref="H117:I117"/>
    <mergeCell ref="J117:L117"/>
    <mergeCell ref="M117:N117"/>
    <mergeCell ref="O117:P117"/>
    <mergeCell ref="Q117:Y117"/>
    <mergeCell ref="F116:G116"/>
    <mergeCell ref="H116:I116"/>
    <mergeCell ref="J116:L116"/>
    <mergeCell ref="M116:N116"/>
    <mergeCell ref="O116:P116"/>
    <mergeCell ref="Q116:Y116"/>
    <mergeCell ref="F118:G118"/>
    <mergeCell ref="H118:I118"/>
    <mergeCell ref="J118:L118"/>
    <mergeCell ref="M118:N118"/>
    <mergeCell ref="O118:P118"/>
    <mergeCell ref="Q118:Y118"/>
    <mergeCell ref="F120:G120"/>
    <mergeCell ref="H120:I120"/>
    <mergeCell ref="J120:L120"/>
    <mergeCell ref="M120:N120"/>
    <mergeCell ref="O120:P120"/>
    <mergeCell ref="Q120:Y120"/>
    <mergeCell ref="F119:G119"/>
    <mergeCell ref="H119:I119"/>
    <mergeCell ref="J119:L119"/>
    <mergeCell ref="M119:N119"/>
    <mergeCell ref="O119:P119"/>
    <mergeCell ref="Q119:Y119"/>
    <mergeCell ref="W121:Y121"/>
    <mergeCell ref="F122:G122"/>
    <mergeCell ref="H122:J122"/>
    <mergeCell ref="K122:M122"/>
    <mergeCell ref="N122:Q122"/>
    <mergeCell ref="R122:S122"/>
    <mergeCell ref="U122:V122"/>
    <mergeCell ref="W122:Y122"/>
    <mergeCell ref="F121:G121"/>
    <mergeCell ref="H121:J121"/>
    <mergeCell ref="K121:M121"/>
    <mergeCell ref="N121:Q121"/>
    <mergeCell ref="R121:S121"/>
    <mergeCell ref="U121:V121"/>
  </mergeCells>
  <hyperlinks>
    <hyperlink ref="E4" r:id="rId1"/>
  </hyperlinks>
  <printOptions horizontalCentered="1"/>
  <pageMargins left="0.19685039369791668" right="0.19685039369791668" top="0.19685039369791668" bottom="0.39370078739583336" header="0" footer="0.19685039369791668"/>
  <pageSetup paperSize="9" scale="18" fitToHeight="0" orientation="landscape" r:id="rId2"/>
  <headerFooter>
    <oddFooter>&amp;R&amp;D (str. &amp;P z &amp;N)</oddFooter>
  </headerFooter>
  <drawing r:id="rId3"/>
  <legacyDrawing r:id="rId4"/>
  <controls>
    <mc:AlternateContent xmlns:mc="http://schemas.openxmlformats.org/markup-compatibility/2006">
      <mc:Choice Requires="x14">
        <control shapeId="1026" r:id="rId5" name="Control 2">
          <controlPr defaultSize="0" r:id="rId6">
            <anchor moveWithCells="1">
              <from>
                <xdr:col>4</xdr:col>
                <xdr:colOff>0</xdr:colOff>
                <xdr:row>136</xdr:row>
                <xdr:rowOff>0</xdr:rowOff>
              </from>
              <to>
                <xdr:col>4</xdr:col>
                <xdr:colOff>2028825</xdr:colOff>
                <xdr:row>141</xdr:row>
                <xdr:rowOff>0</xdr:rowOff>
              </to>
            </anchor>
          </controlPr>
        </control>
      </mc:Choice>
      <mc:Fallback>
        <control shapeId="1026" r:id="rId5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Výběrové porovnání dat</vt:lpstr>
      <vt:lpstr>'Výběrové porovnání dat'!Názvy_tisku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2023-09-14T11:19:31Z</dcterms:created>
  <dcterms:modified xsi:type="dcterms:W3CDTF">2023-10-12T09:33:03Z</dcterms:modified>
</cp:coreProperties>
</file>